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jose.carvalho\Desktop\Ficheiros para a Formação_SNF\Documentos de Apoio para Análise\"/>
    </mc:Choice>
  </mc:AlternateContent>
  <xr:revisionPtr revIDLastSave="0" documentId="8_{6BED9EEC-49A3-4434-9332-9F903D91BCA9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Escalões" sheetId="2" r:id="rId1"/>
    <sheet name="Vários Misto" sheetId="3" r:id="rId2"/>
    <sheet name="Resumo 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08" i="2" l="1"/>
  <c r="P108" i="2"/>
  <c r="N108" i="2"/>
  <c r="L108" i="2"/>
  <c r="J108" i="2"/>
  <c r="H108" i="2"/>
  <c r="E108" i="2"/>
  <c r="S107" i="2"/>
  <c r="P107" i="2"/>
  <c r="N107" i="2"/>
  <c r="L107" i="2"/>
  <c r="J107" i="2"/>
  <c r="H107" i="2"/>
  <c r="E107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D106" i="2"/>
  <c r="U105" i="2"/>
  <c r="S105" i="2"/>
  <c r="P105" i="2"/>
  <c r="N105" i="2"/>
  <c r="L105" i="2"/>
  <c r="J105" i="2"/>
  <c r="H105" i="2"/>
  <c r="E105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7" i="2"/>
  <c r="X8" i="2"/>
  <c r="X9" i="2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B35" i="3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7" i="2"/>
  <c r="Y97" i="2" l="1"/>
  <c r="Y49" i="2"/>
  <c r="Y71" i="2"/>
  <c r="Y11" i="2"/>
  <c r="Y7" i="2"/>
  <c r="Y93" i="2"/>
  <c r="Y57" i="2"/>
  <c r="Y45" i="2"/>
  <c r="Y21" i="2"/>
  <c r="Y89" i="2"/>
  <c r="Y41" i="2"/>
  <c r="Y17" i="2"/>
  <c r="Y52" i="2"/>
  <c r="Y66" i="2"/>
  <c r="Y100" i="2"/>
  <c r="Y76" i="2"/>
  <c r="Y28" i="2"/>
  <c r="Y62" i="2"/>
  <c r="Y14" i="2"/>
  <c r="Y85" i="2"/>
  <c r="Y37" i="2"/>
  <c r="Y25" i="2"/>
  <c r="Y80" i="2"/>
  <c r="Y32" i="2"/>
  <c r="W25" i="2"/>
  <c r="G36" i="4" s="1"/>
  <c r="G37" i="4" s="1"/>
  <c r="W11" i="2"/>
  <c r="C36" i="4" s="1"/>
  <c r="C37" i="4" s="1"/>
  <c r="W100" i="2"/>
  <c r="Y36" i="4" s="1"/>
  <c r="Y37" i="4" s="1"/>
  <c r="W62" i="2"/>
  <c r="P36" i="4" s="1"/>
  <c r="P37" i="4" s="1"/>
  <c r="W21" i="2"/>
  <c r="F36" i="4" s="1"/>
  <c r="F37" i="4" s="1"/>
  <c r="Z35" i="4"/>
  <c r="W71" i="2"/>
  <c r="R36" i="4" s="1"/>
  <c r="R37" i="4" s="1"/>
  <c r="W93" i="2"/>
  <c r="W36" i="4" s="1"/>
  <c r="W37" i="4" s="1"/>
  <c r="W76" i="2"/>
  <c r="S36" i="4" s="1"/>
  <c r="S37" i="4" s="1"/>
  <c r="W28" i="2"/>
  <c r="H36" i="4" s="1"/>
  <c r="H37" i="4" s="1"/>
  <c r="W97" i="2"/>
  <c r="X36" i="4" s="1"/>
  <c r="X37" i="4" s="1"/>
  <c r="W49" i="2"/>
  <c r="M36" i="4" s="1"/>
  <c r="M37" i="4" s="1"/>
  <c r="W37" i="2"/>
  <c r="J36" i="4" s="1"/>
  <c r="J37" i="4" s="1"/>
  <c r="W14" i="2"/>
  <c r="D36" i="4" s="1"/>
  <c r="D37" i="4" s="1"/>
  <c r="W85" i="2"/>
  <c r="U36" i="4" s="1"/>
  <c r="U37" i="4" s="1"/>
  <c r="W32" i="2"/>
  <c r="I36" i="4" s="1"/>
  <c r="I37" i="4" s="1"/>
  <c r="W57" i="2"/>
  <c r="O36" i="4" s="1"/>
  <c r="O37" i="4" s="1"/>
  <c r="W45" i="2"/>
  <c r="L36" i="4" s="1"/>
  <c r="L37" i="4" s="1"/>
  <c r="W80" i="2"/>
  <c r="T36" i="4" s="1"/>
  <c r="T37" i="4" s="1"/>
  <c r="W7" i="2"/>
  <c r="B36" i="4" s="1"/>
  <c r="W52" i="2"/>
  <c r="N36" i="4" s="1"/>
  <c r="N37" i="4" s="1"/>
  <c r="W17" i="2"/>
  <c r="E36" i="4" s="1"/>
  <c r="E37" i="4" s="1"/>
  <c r="W89" i="2"/>
  <c r="V36" i="4" s="1"/>
  <c r="V37" i="4" s="1"/>
  <c r="W66" i="2"/>
  <c r="Q36" i="4" s="1"/>
  <c r="Q37" i="4" s="1"/>
  <c r="W41" i="2"/>
  <c r="K36" i="4" s="1"/>
  <c r="K37" i="4" s="1"/>
  <c r="Z93" i="2" l="1"/>
  <c r="Z71" i="2"/>
  <c r="Z52" i="2"/>
  <c r="Z7" i="2"/>
  <c r="Y104" i="2"/>
  <c r="Z80" i="2"/>
  <c r="Z11" i="2"/>
  <c r="Z32" i="2"/>
  <c r="Z25" i="2"/>
  <c r="Z14" i="2"/>
  <c r="Z62" i="2"/>
  <c r="Z37" i="2"/>
  <c r="Z97" i="2"/>
  <c r="Z85" i="2"/>
  <c r="Z57" i="2"/>
  <c r="Z28" i="2"/>
  <c r="Z45" i="2"/>
  <c r="Z89" i="2"/>
  <c r="Z76" i="2"/>
  <c r="Z41" i="2"/>
  <c r="Z100" i="2"/>
  <c r="Z21" i="2"/>
  <c r="Z66" i="2"/>
  <c r="Z17" i="2"/>
  <c r="Z49" i="2"/>
  <c r="Z36" i="4"/>
  <c r="B37" i="4"/>
  <c r="Z37" i="4" s="1"/>
  <c r="Z104" i="2" l="1"/>
</calcChain>
</file>

<file path=xl/sharedStrings.xml><?xml version="1.0" encoding="utf-8"?>
<sst xmlns="http://schemas.openxmlformats.org/spreadsheetml/2006/main" count="329" uniqueCount="91">
  <si>
    <t>Modalidade</t>
  </si>
  <si>
    <t>Andebol</t>
  </si>
  <si>
    <t>Basquetebol</t>
  </si>
  <si>
    <t>Basquetebol 3x3</t>
  </si>
  <si>
    <t>Corfebol</t>
  </si>
  <si>
    <t>Futsal</t>
  </si>
  <si>
    <t>Rugby</t>
  </si>
  <si>
    <t>Voleibol</t>
  </si>
  <si>
    <t>Género</t>
  </si>
  <si>
    <t>Feminino</t>
  </si>
  <si>
    <t>Masculino</t>
  </si>
  <si>
    <t>Misto</t>
  </si>
  <si>
    <t>CLDE Braga</t>
  </si>
  <si>
    <t>Escalão</t>
  </si>
  <si>
    <t>Infantil A (sub 11)</t>
  </si>
  <si>
    <t>Infantil B (sub 13)</t>
  </si>
  <si>
    <t>Iniciado (sub 15)</t>
  </si>
  <si>
    <t>Juvenil (sub 18)</t>
  </si>
  <si>
    <t>CLDE Bragança e Côa</t>
  </si>
  <si>
    <t>CLDE Entre Douro e Vouga</t>
  </si>
  <si>
    <t>CLDE Porto</t>
  </si>
  <si>
    <t>CLDE Tâmega</t>
  </si>
  <si>
    <t>CLDE Viana do Castelo</t>
  </si>
  <si>
    <t>CLDE Vila Real e Douro</t>
  </si>
  <si>
    <t>CLDE Aveiro</t>
  </si>
  <si>
    <t>Júnior (sub 21)</t>
  </si>
  <si>
    <t>CLDE Castelo Branco</t>
  </si>
  <si>
    <t>CLDE Coimbra</t>
  </si>
  <si>
    <t>CLDE Leiria</t>
  </si>
  <si>
    <t>CLDE Guarda</t>
  </si>
  <si>
    <t>CLDE Viseu</t>
  </si>
  <si>
    <t>CLDE Amadora,Cascais e Oeiras</t>
  </si>
  <si>
    <t>CLDE Lezíria e Médio Tejo</t>
  </si>
  <si>
    <t>CLDE Lisboa</t>
  </si>
  <si>
    <t>CLDE Loures, Odivelas e VF Xira</t>
  </si>
  <si>
    <t>CLDE Oeste</t>
  </si>
  <si>
    <t>CLDE Setúbal</t>
  </si>
  <si>
    <t>CLDE Sintra</t>
  </si>
  <si>
    <t>CLDE Alto Alentejo</t>
  </si>
  <si>
    <t>CLDE Alentejo Central</t>
  </si>
  <si>
    <t>CLDE Baixo Alentejo e Alentejo Litoral</t>
  </si>
  <si>
    <t>CLDE Algarve</t>
  </si>
  <si>
    <t>Total Quadros Competitivos</t>
  </si>
  <si>
    <t xml:space="preserve">Realçar maiores que </t>
  </si>
  <si>
    <t>Atividades Rítmicas Expressivas</t>
  </si>
  <si>
    <t>Atletismo</t>
  </si>
  <si>
    <t>Badminton</t>
  </si>
  <si>
    <t>Beisebol e Softebol</t>
  </si>
  <si>
    <t>Boccia</t>
  </si>
  <si>
    <t>BTT - XCO</t>
  </si>
  <si>
    <t>Canoagem</t>
  </si>
  <si>
    <t>Desportos Adaptados</t>
  </si>
  <si>
    <t>Escalada</t>
  </si>
  <si>
    <t>Esgrima</t>
  </si>
  <si>
    <t>Ginástica</t>
  </si>
  <si>
    <t>Goalball</t>
  </si>
  <si>
    <t>Golfe</t>
  </si>
  <si>
    <t>Hipismo</t>
  </si>
  <si>
    <t>Judo</t>
  </si>
  <si>
    <t>Luta</t>
  </si>
  <si>
    <t>Multiatividades de Ar Livre</t>
  </si>
  <si>
    <t>Natação</t>
  </si>
  <si>
    <t>Orientação</t>
  </si>
  <si>
    <t>Padel</t>
  </si>
  <si>
    <t>Patinagem</t>
  </si>
  <si>
    <t>Remo</t>
  </si>
  <si>
    <t>Surf</t>
  </si>
  <si>
    <t>Taekwondo</t>
  </si>
  <si>
    <t>Ténis</t>
  </si>
  <si>
    <t>Ténis de Mesa</t>
  </si>
  <si>
    <t>Tiro com Arco</t>
  </si>
  <si>
    <t>Triatlo</t>
  </si>
  <si>
    <t>Vela</t>
  </si>
  <si>
    <t>Xadrez</t>
  </si>
  <si>
    <t>Realçar maiores que:</t>
  </si>
  <si>
    <t>Total de Grupos Equipa</t>
  </si>
  <si>
    <t>Quantidade que corresponde ao critério</t>
  </si>
  <si>
    <t>Escalões</t>
  </si>
  <si>
    <t>Vários Misto</t>
  </si>
  <si>
    <t>Total</t>
  </si>
  <si>
    <t>Total de Quadros Competitivos</t>
  </si>
  <si>
    <t>Inconformidades com o requerido</t>
  </si>
  <si>
    <t>Soma inconformidades</t>
  </si>
  <si>
    <t>Quadros Competitivos</t>
  </si>
  <si>
    <t>Média Nacional</t>
  </si>
  <si>
    <t>Percentagem de inconformidades</t>
  </si>
  <si>
    <t xml:space="preserve"> Conformidades Nacional</t>
  </si>
  <si>
    <t>Inconformidades Nacional</t>
  </si>
  <si>
    <t>Conformidades Modalidade</t>
  </si>
  <si>
    <t>Inconformidades Modalidade</t>
  </si>
  <si>
    <t>Rácio Inconformidades Modalidade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</si>
</sst>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color indexed="60"/>
      <name val="Arial"/>
    </font>
    <font>
      <sz val="12"/>
      <color indexed="62"/>
      <name val="Arial"/>
    </font>
    <font>
      <b/>
      <sz val="11"/>
      <color theme="1"/>
      <name val="Calibri"/>
      <family val="2"/>
      <scheme val="minor"/>
    </font>
    <font>
      <sz val="12"/>
      <color indexed="6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indexed="62"/>
      <name val="Arial"/>
      <family val="2"/>
    </font>
    <font>
      <sz val="11"/>
      <color indexed="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1"/>
      </bottom>
      <diagonal/>
    </border>
    <border>
      <left/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/>
      <top/>
      <bottom style="thin">
        <color indexed="61"/>
      </bottom>
      <diagonal/>
    </border>
    <border>
      <left/>
      <right/>
      <top style="thin">
        <color indexed="61"/>
      </top>
      <bottom style="thin">
        <color indexed="22"/>
      </bottom>
      <diagonal/>
    </border>
    <border>
      <left/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/>
      <top style="thin">
        <color indexed="61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3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1"/>
      </bottom>
      <diagonal/>
    </border>
    <border>
      <left/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/>
      <top style="thin">
        <color indexed="22"/>
      </top>
      <bottom style="thin">
        <color indexed="61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63"/>
      </right>
      <top style="thin">
        <color indexed="22"/>
      </top>
      <bottom/>
      <diagonal/>
    </border>
    <border>
      <left style="thin">
        <color indexed="63"/>
      </left>
      <right style="thin">
        <color indexed="63"/>
      </right>
      <top style="thin">
        <color indexed="22"/>
      </top>
      <bottom/>
      <diagonal/>
    </border>
    <border>
      <left style="thin">
        <color indexed="63"/>
      </left>
      <right/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wrapText="1"/>
    </xf>
    <xf numFmtId="0" fontId="2" fillId="2" borderId="1" xfId="1" applyFont="1" applyFill="1" applyBorder="1" applyAlignment="1">
      <alignment horizontal="left" vertical="top" wrapText="1"/>
    </xf>
    <xf numFmtId="164" fontId="2" fillId="2" borderId="1" xfId="1" applyNumberFormat="1" applyFont="1" applyFill="1" applyBorder="1" applyAlignment="1">
      <alignment horizontal="right" vertical="top"/>
    </xf>
    <xf numFmtId="0" fontId="3" fillId="0" borderId="1" xfId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2" borderId="1" xfId="1" applyFont="1" applyFill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3" fillId="0" borderId="5" xfId="1" applyFont="1" applyBorder="1" applyAlignment="1">
      <alignment horizontal="center" wrapText="1"/>
    </xf>
    <xf numFmtId="0" fontId="3" fillId="0" borderId="11" xfId="1" applyFont="1" applyBorder="1" applyAlignment="1">
      <alignment horizontal="left" vertical="top" wrapText="1"/>
    </xf>
    <xf numFmtId="0" fontId="2" fillId="2" borderId="11" xfId="1" applyFont="1" applyFill="1" applyBorder="1" applyAlignment="1">
      <alignment horizontal="left" vertical="top" wrapText="1"/>
    </xf>
    <xf numFmtId="164" fontId="2" fillId="2" borderId="11" xfId="1" applyNumberFormat="1" applyFont="1" applyFill="1" applyBorder="1" applyAlignment="1">
      <alignment horizontal="right" vertical="top"/>
    </xf>
    <xf numFmtId="0" fontId="2" fillId="2" borderId="11" xfId="1" applyFont="1" applyFill="1" applyBorder="1" applyAlignment="1">
      <alignment horizontal="center" vertical="top" wrapText="1"/>
    </xf>
    <xf numFmtId="0" fontId="3" fillId="0" borderId="15" xfId="1" applyFont="1" applyBorder="1" applyAlignment="1">
      <alignment horizontal="left" vertical="top" wrapText="1"/>
    </xf>
    <xf numFmtId="164" fontId="2" fillId="2" borderId="15" xfId="1" applyNumberFormat="1" applyFont="1" applyFill="1" applyBorder="1" applyAlignment="1">
      <alignment horizontal="right" vertical="top"/>
    </xf>
    <xf numFmtId="0" fontId="2" fillId="2" borderId="15" xfId="1" applyFont="1" applyFill="1" applyBorder="1" applyAlignment="1">
      <alignment horizontal="left" vertical="top" wrapText="1"/>
    </xf>
    <xf numFmtId="0" fontId="2" fillId="2" borderId="15" xfId="1" applyFont="1" applyFill="1" applyBorder="1" applyAlignment="1">
      <alignment horizontal="center" vertical="top" wrapText="1"/>
    </xf>
    <xf numFmtId="0" fontId="1" fillId="0" borderId="0" xfId="2"/>
    <xf numFmtId="0" fontId="3" fillId="0" borderId="17" xfId="2" applyFont="1" applyBorder="1" applyAlignment="1">
      <alignment horizontal="center" wrapText="1"/>
    </xf>
    <xf numFmtId="0" fontId="3" fillId="0" borderId="18" xfId="2" applyFont="1" applyBorder="1" applyAlignment="1">
      <alignment horizontal="center" wrapText="1"/>
    </xf>
    <xf numFmtId="0" fontId="3" fillId="3" borderId="20" xfId="2" applyFont="1" applyFill="1" applyBorder="1" applyAlignment="1">
      <alignment horizontal="left" vertical="top" wrapText="1"/>
    </xf>
    <xf numFmtId="164" fontId="2" fillId="2" borderId="21" xfId="2" applyNumberFormat="1" applyFont="1" applyFill="1" applyBorder="1" applyAlignment="1">
      <alignment horizontal="right" vertical="top"/>
    </xf>
    <xf numFmtId="164" fontId="2" fillId="2" borderId="22" xfId="2" applyNumberFormat="1" applyFont="1" applyFill="1" applyBorder="1" applyAlignment="1">
      <alignment horizontal="right" vertical="top"/>
    </xf>
    <xf numFmtId="0" fontId="3" fillId="3" borderId="23" xfId="2" applyFont="1" applyFill="1" applyBorder="1" applyAlignment="1">
      <alignment horizontal="left" vertical="top" wrapText="1"/>
    </xf>
    <xf numFmtId="164" fontId="2" fillId="2" borderId="24" xfId="2" applyNumberFormat="1" applyFont="1" applyFill="1" applyBorder="1" applyAlignment="1">
      <alignment horizontal="right" vertical="top"/>
    </xf>
    <xf numFmtId="164" fontId="2" fillId="2" borderId="26" xfId="2" applyNumberFormat="1" applyFont="1" applyFill="1" applyBorder="1" applyAlignment="1">
      <alignment horizontal="right" vertical="top"/>
    </xf>
    <xf numFmtId="164" fontId="2" fillId="2" borderId="27" xfId="2" applyNumberFormat="1" applyFont="1" applyFill="1" applyBorder="1" applyAlignment="1">
      <alignment horizontal="right" vertical="top"/>
    </xf>
    <xf numFmtId="164" fontId="2" fillId="2" borderId="28" xfId="2" applyNumberFormat="1" applyFont="1" applyFill="1" applyBorder="1" applyAlignment="1">
      <alignment horizontal="right" vertical="top"/>
    </xf>
    <xf numFmtId="0" fontId="3" fillId="0" borderId="19" xfId="2" applyFont="1" applyBorder="1" applyAlignment="1">
      <alignment horizontal="center" wrapText="1"/>
    </xf>
    <xf numFmtId="0" fontId="3" fillId="0" borderId="16" xfId="2" applyFont="1" applyBorder="1" applyAlignment="1">
      <alignment wrapText="1"/>
    </xf>
    <xf numFmtId="0" fontId="5" fillId="0" borderId="19" xfId="2" applyFont="1" applyBorder="1" applyAlignment="1">
      <alignment horizontal="center" wrapText="1"/>
    </xf>
    <xf numFmtId="0" fontId="3" fillId="3" borderId="29" xfId="2" applyFont="1" applyFill="1" applyBorder="1" applyAlignment="1">
      <alignment horizontal="left" vertical="top" wrapText="1"/>
    </xf>
    <xf numFmtId="164" fontId="2" fillId="2" borderId="30" xfId="2" applyNumberFormat="1" applyFont="1" applyFill="1" applyBorder="1" applyAlignment="1">
      <alignment horizontal="right" vertical="top"/>
    </xf>
    <xf numFmtId="164" fontId="2" fillId="2" borderId="31" xfId="2" applyNumberFormat="1" applyFont="1" applyFill="1" applyBorder="1" applyAlignment="1">
      <alignment horizontal="right" vertical="top"/>
    </xf>
    <xf numFmtId="164" fontId="2" fillId="2" borderId="32" xfId="2" applyNumberFormat="1" applyFont="1" applyFill="1" applyBorder="1" applyAlignment="1">
      <alignment horizontal="right" vertical="top"/>
    </xf>
    <xf numFmtId="0" fontId="3" fillId="5" borderId="1" xfId="2" applyFont="1" applyFill="1" applyBorder="1" applyAlignment="1">
      <alignment horizontal="left" vertical="top" wrapText="1"/>
    </xf>
    <xf numFmtId="0" fontId="0" fillId="0" borderId="1" xfId="0" applyBorder="1"/>
    <xf numFmtId="0" fontId="4" fillId="5" borderId="1" xfId="0" applyFont="1" applyFill="1" applyBorder="1"/>
    <xf numFmtId="0" fontId="3" fillId="4" borderId="1" xfId="2" applyFont="1" applyFill="1" applyBorder="1" applyAlignment="1">
      <alignment horizontal="left" vertical="top" wrapText="1"/>
    </xf>
    <xf numFmtId="0" fontId="4" fillId="4" borderId="1" xfId="0" applyFont="1" applyFill="1" applyBorder="1"/>
    <xf numFmtId="0" fontId="3" fillId="0" borderId="33" xfId="1" applyFont="1" applyBorder="1" applyAlignment="1">
      <alignment horizontal="center" vertical="top" wrapText="1"/>
    </xf>
    <xf numFmtId="0" fontId="3" fillId="0" borderId="34" xfId="1" applyFont="1" applyBorder="1" applyAlignment="1">
      <alignment horizontal="center" vertical="top" wrapText="1"/>
    </xf>
    <xf numFmtId="0" fontId="3" fillId="0" borderId="35" xfId="1" applyFont="1" applyBorder="1" applyAlignment="1">
      <alignment horizontal="center" vertical="top" wrapText="1"/>
    </xf>
    <xf numFmtId="0" fontId="0" fillId="0" borderId="2" xfId="0" applyBorder="1"/>
    <xf numFmtId="0" fontId="3" fillId="0" borderId="36" xfId="1" applyFont="1" applyBorder="1" applyAlignment="1">
      <alignment horizontal="center" vertical="top" wrapText="1"/>
    </xf>
    <xf numFmtId="0" fontId="3" fillId="0" borderId="37" xfId="1" applyFont="1" applyBorder="1" applyAlignment="1">
      <alignment horizontal="center" vertical="top" wrapText="1"/>
    </xf>
    <xf numFmtId="0" fontId="6" fillId="0" borderId="0" xfId="1" applyFont="1" applyAlignment="1">
      <alignment horizontal="center"/>
    </xf>
    <xf numFmtId="0" fontId="3" fillId="0" borderId="8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left" vertical="top" wrapText="1"/>
    </xf>
    <xf numFmtId="164" fontId="2" fillId="2" borderId="5" xfId="1" applyNumberFormat="1" applyFont="1" applyFill="1" applyBorder="1" applyAlignment="1">
      <alignment horizontal="right" vertical="top"/>
    </xf>
    <xf numFmtId="0" fontId="2" fillId="2" borderId="5" xfId="1" applyFont="1" applyFill="1" applyBorder="1" applyAlignment="1">
      <alignment horizontal="left" vertical="top" wrapText="1"/>
    </xf>
    <xf numFmtId="0" fontId="2" fillId="2" borderId="5" xfId="1" applyFont="1" applyFill="1" applyBorder="1" applyAlignment="1">
      <alignment horizontal="center" vertical="top" wrapText="1"/>
    </xf>
    <xf numFmtId="0" fontId="0" fillId="0" borderId="33" xfId="0" applyBorder="1"/>
    <xf numFmtId="165" fontId="0" fillId="0" borderId="0" xfId="0" applyNumberFormat="1" applyAlignment="1">
      <alignment horizontal="center"/>
    </xf>
    <xf numFmtId="0" fontId="0" fillId="0" borderId="5" xfId="0" applyBorder="1" applyAlignment="1">
      <alignment horizontal="center"/>
    </xf>
    <xf numFmtId="0" fontId="3" fillId="0" borderId="7" xfId="1" applyFont="1" applyBorder="1" applyAlignment="1">
      <alignment horizontal="left" vertical="top" wrapText="1"/>
    </xf>
    <xf numFmtId="165" fontId="0" fillId="0" borderId="5" xfId="0" applyNumberFormat="1" applyBorder="1" applyAlignment="1">
      <alignment horizontal="center"/>
    </xf>
    <xf numFmtId="0" fontId="5" fillId="0" borderId="1" xfId="1" applyFont="1" applyBorder="1" applyAlignment="1">
      <alignment horizontal="left" vertical="top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9" xfId="0" applyFont="1" applyBorder="1"/>
    <xf numFmtId="0" fontId="7" fillId="0" borderId="40" xfId="0" applyFont="1" applyBorder="1"/>
    <xf numFmtId="0" fontId="7" fillId="0" borderId="41" xfId="0" applyFont="1" applyBorder="1"/>
    <xf numFmtId="0" fontId="7" fillId="0" borderId="38" xfId="0" applyFont="1" applyBorder="1"/>
    <xf numFmtId="165" fontId="7" fillId="0" borderId="39" xfId="0" applyNumberFormat="1" applyFont="1" applyBorder="1"/>
    <xf numFmtId="165" fontId="7" fillId="0" borderId="40" xfId="0" applyNumberFormat="1" applyFont="1" applyBorder="1"/>
    <xf numFmtId="165" fontId="7" fillId="0" borderId="41" xfId="0" applyNumberFormat="1" applyFont="1" applyBorder="1"/>
    <xf numFmtId="165" fontId="7" fillId="0" borderId="38" xfId="0" applyNumberFormat="1" applyFont="1" applyBorder="1"/>
    <xf numFmtId="165" fontId="7" fillId="0" borderId="39" xfId="0" applyNumberFormat="1" applyFont="1" applyBorder="1" applyAlignment="1">
      <alignment horizontal="center"/>
    </xf>
    <xf numFmtId="165" fontId="7" fillId="0" borderId="41" xfId="0" applyNumberFormat="1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3" fillId="0" borderId="9" xfId="1" applyFont="1" applyBorder="1" applyAlignment="1">
      <alignment horizontal="left" vertical="top" wrapText="1"/>
    </xf>
    <xf numFmtId="0" fontId="3" fillId="0" borderId="12" xfId="1" applyFont="1" applyBorder="1" applyAlignment="1">
      <alignment horizontal="left" vertical="top" wrapText="1"/>
    </xf>
    <xf numFmtId="0" fontId="3" fillId="0" borderId="10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3" xfId="1" applyFont="1" applyBorder="1" applyAlignment="1">
      <alignment horizontal="left" vertical="top" wrapText="1"/>
    </xf>
    <xf numFmtId="0" fontId="3" fillId="0" borderId="14" xfId="1" applyFont="1" applyBorder="1" applyAlignment="1">
      <alignment horizontal="left" vertical="top" wrapText="1"/>
    </xf>
    <xf numFmtId="0" fontId="3" fillId="0" borderId="0" xfId="1" applyFont="1" applyAlignment="1">
      <alignment horizontal="left" wrapText="1"/>
    </xf>
    <xf numFmtId="0" fontId="3" fillId="0" borderId="7" xfId="1" applyFont="1" applyBorder="1" applyAlignment="1">
      <alignment horizontal="left" wrapText="1"/>
    </xf>
    <xf numFmtId="0" fontId="3" fillId="0" borderId="2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0" fontId="3" fillId="0" borderId="4" xfId="1" applyFont="1" applyBorder="1" applyAlignment="1">
      <alignment horizontal="center" wrapText="1"/>
    </xf>
    <xf numFmtId="0" fontId="3" fillId="0" borderId="5" xfId="1" applyFont="1" applyBorder="1" applyAlignment="1">
      <alignment horizontal="center" wrapText="1"/>
    </xf>
    <xf numFmtId="0" fontId="3" fillId="0" borderId="6" xfId="1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4" fillId="0" borderId="0" xfId="0" applyFont="1"/>
    <xf numFmtId="0" fontId="8" fillId="3" borderId="0" xfId="2" applyFont="1" applyFill="1" applyAlignment="1">
      <alignment horizontal="left" vertical="top" wrapText="1"/>
    </xf>
    <xf numFmtId="0" fontId="9" fillId="0" borderId="18" xfId="2" applyFont="1" applyBorder="1" applyAlignment="1">
      <alignment horizontal="center" wrapText="1"/>
    </xf>
    <xf numFmtId="0" fontId="8" fillId="3" borderId="23" xfId="2" applyFont="1" applyFill="1" applyBorder="1" applyAlignment="1">
      <alignment horizontal="left" vertical="top" wrapText="1"/>
    </xf>
    <xf numFmtId="0" fontId="8" fillId="3" borderId="25" xfId="2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165" fontId="0" fillId="0" borderId="5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4" borderId="0" xfId="0" applyFont="1" applyFill="1"/>
  </cellXfs>
  <cellStyles count="3">
    <cellStyle name="Normal" xfId="0" builtinId="0"/>
    <cellStyle name="Normal_Folha2" xfId="1" xr:uid="{E6BE7231-072E-4474-8DF3-87ACEEA8BA92}"/>
    <cellStyle name="Normal_Vários Misto" xfId="2" xr:uid="{6C2A3678-52EE-4D26-9CA7-B472C68176DC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F10C6-9982-48E9-8785-817562F4F7E9}">
  <dimension ref="A1:AA10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A6" sqref="AA6"/>
    </sheetView>
  </sheetViews>
  <sheetFormatPr defaultColWidth="12.28515625" defaultRowHeight="15" x14ac:dyDescent="0.25"/>
  <cols>
    <col min="1" max="1" width="31" customWidth="1"/>
    <col min="3" max="3" width="21" customWidth="1"/>
    <col min="21" max="21" width="22" style="6" customWidth="1"/>
    <col min="23" max="23" width="19.140625" style="6" customWidth="1"/>
    <col min="24" max="24" width="19.5703125" customWidth="1"/>
    <col min="25" max="25" width="16.28515625" style="6" customWidth="1"/>
    <col min="26" max="26" width="18.28515625" style="54" customWidth="1"/>
  </cols>
  <sheetData>
    <row r="1" spans="1:26" x14ac:dyDescent="0.25">
      <c r="A1" s="112" t="s">
        <v>43</v>
      </c>
      <c r="B1" s="112">
        <v>3</v>
      </c>
      <c r="C1" s="98"/>
    </row>
    <row r="3" spans="1:26" ht="15.75" x14ac:dyDescent="0.25">
      <c r="A3" s="89"/>
      <c r="B3" s="89"/>
      <c r="C3" s="90"/>
      <c r="D3" s="91" t="s">
        <v>0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3"/>
      <c r="U3" s="94" t="s">
        <v>42</v>
      </c>
      <c r="V3" s="1"/>
      <c r="W3" s="8"/>
    </row>
    <row r="4" spans="1:26" ht="15.75" x14ac:dyDescent="0.25">
      <c r="A4" s="89"/>
      <c r="B4" s="89"/>
      <c r="C4" s="90"/>
      <c r="D4" s="91" t="s">
        <v>1</v>
      </c>
      <c r="E4" s="92"/>
      <c r="F4" s="93"/>
      <c r="G4" s="91" t="s">
        <v>2</v>
      </c>
      <c r="H4" s="92"/>
      <c r="I4" s="93"/>
      <c r="J4" s="91" t="s">
        <v>3</v>
      </c>
      <c r="K4" s="93"/>
      <c r="L4" s="2" t="s">
        <v>4</v>
      </c>
      <c r="M4" s="91" t="s">
        <v>5</v>
      </c>
      <c r="N4" s="92"/>
      <c r="O4" s="93"/>
      <c r="P4" s="91" t="s">
        <v>6</v>
      </c>
      <c r="Q4" s="93"/>
      <c r="R4" s="91" t="s">
        <v>7</v>
      </c>
      <c r="S4" s="92"/>
      <c r="T4" s="93"/>
      <c r="U4" s="95"/>
      <c r="V4" s="1"/>
      <c r="W4" s="8"/>
    </row>
    <row r="5" spans="1:26" ht="15.75" x14ac:dyDescent="0.25">
      <c r="A5" s="89"/>
      <c r="B5" s="89"/>
      <c r="C5" s="90"/>
      <c r="D5" s="91" t="s">
        <v>8</v>
      </c>
      <c r="E5" s="92"/>
      <c r="F5" s="93"/>
      <c r="G5" s="91" t="s">
        <v>8</v>
      </c>
      <c r="H5" s="92"/>
      <c r="I5" s="93"/>
      <c r="J5" s="91" t="s">
        <v>8</v>
      </c>
      <c r="K5" s="93"/>
      <c r="L5" s="2" t="s">
        <v>8</v>
      </c>
      <c r="M5" s="91" t="s">
        <v>8</v>
      </c>
      <c r="N5" s="92"/>
      <c r="O5" s="93"/>
      <c r="P5" s="91" t="s">
        <v>8</v>
      </c>
      <c r="Q5" s="93"/>
      <c r="R5" s="91" t="s">
        <v>8</v>
      </c>
      <c r="S5" s="92"/>
      <c r="T5" s="93"/>
      <c r="U5" s="2"/>
      <c r="V5" s="1"/>
      <c r="W5" s="8"/>
    </row>
    <row r="6" spans="1:26" ht="47.25" customHeight="1" thickBot="1" x14ac:dyDescent="0.3">
      <c r="A6" s="89"/>
      <c r="B6" s="89"/>
      <c r="C6" s="90"/>
      <c r="D6" s="9" t="s">
        <v>9</v>
      </c>
      <c r="E6" s="9" t="s">
        <v>10</v>
      </c>
      <c r="F6" s="9" t="s">
        <v>11</v>
      </c>
      <c r="G6" s="9" t="s">
        <v>9</v>
      </c>
      <c r="H6" s="9" t="s">
        <v>10</v>
      </c>
      <c r="I6" s="9" t="s">
        <v>11</v>
      </c>
      <c r="J6" s="9" t="s">
        <v>10</v>
      </c>
      <c r="K6" s="9" t="s">
        <v>11</v>
      </c>
      <c r="L6" s="9" t="s">
        <v>11</v>
      </c>
      <c r="M6" s="9" t="s">
        <v>9</v>
      </c>
      <c r="N6" s="9" t="s">
        <v>10</v>
      </c>
      <c r="O6" s="9" t="s">
        <v>11</v>
      </c>
      <c r="P6" s="9" t="s">
        <v>10</v>
      </c>
      <c r="Q6" s="9" t="s">
        <v>11</v>
      </c>
      <c r="R6" s="9" t="s">
        <v>9</v>
      </c>
      <c r="S6" s="9" t="s">
        <v>10</v>
      </c>
      <c r="T6" s="9" t="s">
        <v>11</v>
      </c>
      <c r="U6" s="9"/>
      <c r="V6" s="1"/>
      <c r="W6" s="47" t="s">
        <v>83</v>
      </c>
      <c r="X6" s="96" t="s">
        <v>81</v>
      </c>
      <c r="Y6" s="96" t="s">
        <v>82</v>
      </c>
      <c r="Z6" s="97" t="s">
        <v>85</v>
      </c>
    </row>
    <row r="7" spans="1:26" x14ac:dyDescent="0.25">
      <c r="A7" s="83" t="s">
        <v>12</v>
      </c>
      <c r="B7" s="85" t="s">
        <v>13</v>
      </c>
      <c r="C7" s="10" t="s">
        <v>14</v>
      </c>
      <c r="D7" s="11"/>
      <c r="E7" s="11"/>
      <c r="F7" s="12">
        <v>4</v>
      </c>
      <c r="G7" s="11"/>
      <c r="H7" s="11"/>
      <c r="I7" s="12"/>
      <c r="J7" s="11"/>
      <c r="K7" s="11"/>
      <c r="L7" s="12"/>
      <c r="M7" s="11"/>
      <c r="N7" s="11"/>
      <c r="O7" s="11"/>
      <c r="P7" s="11"/>
      <c r="Q7" s="12"/>
      <c r="R7" s="11"/>
      <c r="S7" s="11"/>
      <c r="T7" s="12">
        <v>7</v>
      </c>
      <c r="U7" s="13">
        <f>COUNTIF(D7:T7,"&gt;="&amp;$B$1)</f>
        <v>2</v>
      </c>
      <c r="V7" s="85" t="s">
        <v>12</v>
      </c>
      <c r="W7" s="41">
        <f>SUM(U7:U10)</f>
        <v>19</v>
      </c>
      <c r="X7" s="44">
        <f t="shared" ref="X7:X8" si="0">COUNTIF(D7:T7,"&lt;"&amp;$B$1)</f>
        <v>0</v>
      </c>
      <c r="Y7" s="103">
        <f>SUM(X7:X10)</f>
        <v>8</v>
      </c>
      <c r="Z7" s="106">
        <f>(Y7/(Y7+W7))*100</f>
        <v>29.629629629629626</v>
      </c>
    </row>
    <row r="8" spans="1:26" x14ac:dyDescent="0.25">
      <c r="A8" s="84"/>
      <c r="B8" s="86"/>
      <c r="C8" s="5" t="s">
        <v>15</v>
      </c>
      <c r="D8" s="4"/>
      <c r="E8" s="4">
        <v>3</v>
      </c>
      <c r="F8" s="4">
        <v>8</v>
      </c>
      <c r="G8" s="3"/>
      <c r="H8" s="4">
        <v>2</v>
      </c>
      <c r="I8" s="4">
        <v>4</v>
      </c>
      <c r="J8" s="3"/>
      <c r="K8" s="3"/>
      <c r="L8" s="4">
        <v>2</v>
      </c>
      <c r="M8" s="4">
        <v>1</v>
      </c>
      <c r="N8" s="4">
        <v>9</v>
      </c>
      <c r="O8" s="3"/>
      <c r="P8" s="3"/>
      <c r="Q8" s="4"/>
      <c r="R8" s="4">
        <v>8</v>
      </c>
      <c r="S8" s="4"/>
      <c r="T8" s="4">
        <v>6</v>
      </c>
      <c r="U8" s="7">
        <f t="shared" ref="U8:U71" si="1">COUNTIF(D8:T8,"&gt;="&amp;$B$1)</f>
        <v>6</v>
      </c>
      <c r="V8" s="86"/>
      <c r="W8" s="42"/>
      <c r="X8" s="44">
        <f t="shared" si="0"/>
        <v>3</v>
      </c>
      <c r="Y8" s="104"/>
      <c r="Z8" s="107"/>
    </row>
    <row r="9" spans="1:26" x14ac:dyDescent="0.25">
      <c r="A9" s="84"/>
      <c r="B9" s="86"/>
      <c r="C9" s="5" t="s">
        <v>16</v>
      </c>
      <c r="D9" s="4">
        <v>3</v>
      </c>
      <c r="E9" s="4">
        <v>5</v>
      </c>
      <c r="F9" s="4"/>
      <c r="G9" s="3"/>
      <c r="H9" s="4">
        <v>5</v>
      </c>
      <c r="I9" s="4"/>
      <c r="J9" s="3"/>
      <c r="K9" s="3"/>
      <c r="L9" s="4">
        <v>1</v>
      </c>
      <c r="M9" s="4">
        <v>8</v>
      </c>
      <c r="N9" s="4">
        <v>8</v>
      </c>
      <c r="O9" s="3"/>
      <c r="P9" s="3"/>
      <c r="Q9" s="4">
        <v>1</v>
      </c>
      <c r="R9" s="4">
        <v>15</v>
      </c>
      <c r="S9" s="4">
        <v>4</v>
      </c>
      <c r="T9" s="4"/>
      <c r="U9" s="7">
        <f t="shared" si="1"/>
        <v>7</v>
      </c>
      <c r="V9" s="86"/>
      <c r="W9" s="42"/>
      <c r="X9" s="44">
        <f>COUNTIF(D9:T9,"&lt;"&amp;$B$1)</f>
        <v>2</v>
      </c>
      <c r="Y9" s="104"/>
      <c r="Z9" s="107"/>
    </row>
    <row r="10" spans="1:26" ht="15" customHeight="1" thickBot="1" x14ac:dyDescent="0.3">
      <c r="A10" s="87"/>
      <c r="B10" s="88"/>
      <c r="C10" s="14" t="s">
        <v>17</v>
      </c>
      <c r="D10" s="15">
        <v>1</v>
      </c>
      <c r="E10" s="15">
        <v>2</v>
      </c>
      <c r="F10" s="16"/>
      <c r="G10" s="16"/>
      <c r="H10" s="15">
        <v>1</v>
      </c>
      <c r="I10" s="16"/>
      <c r="J10" s="16"/>
      <c r="K10" s="16"/>
      <c r="L10" s="16"/>
      <c r="M10" s="15">
        <v>3</v>
      </c>
      <c r="N10" s="15">
        <v>3</v>
      </c>
      <c r="O10" s="16"/>
      <c r="P10" s="16"/>
      <c r="Q10" s="16"/>
      <c r="R10" s="15">
        <v>17</v>
      </c>
      <c r="S10" s="15">
        <v>6</v>
      </c>
      <c r="T10" s="16"/>
      <c r="U10" s="17">
        <f t="shared" si="1"/>
        <v>4</v>
      </c>
      <c r="V10" s="88"/>
      <c r="W10" s="43"/>
      <c r="X10" s="44">
        <f t="shared" ref="X10:X73" si="2">COUNTIF(D10:T10,"&lt;"&amp;$B$1)</f>
        <v>3</v>
      </c>
      <c r="Y10" s="105"/>
      <c r="Z10" s="108"/>
    </row>
    <row r="11" spans="1:26" x14ac:dyDescent="0.25">
      <c r="A11" s="83" t="s">
        <v>18</v>
      </c>
      <c r="B11" s="85" t="s">
        <v>13</v>
      </c>
      <c r="C11" s="10" t="s">
        <v>15</v>
      </c>
      <c r="D11" s="11"/>
      <c r="E11" s="11"/>
      <c r="F11" s="11"/>
      <c r="G11" s="11"/>
      <c r="H11" s="11"/>
      <c r="I11" s="12">
        <v>4</v>
      </c>
      <c r="J11" s="11"/>
      <c r="K11" s="11"/>
      <c r="L11" s="11"/>
      <c r="M11" s="11"/>
      <c r="N11" s="12">
        <v>4</v>
      </c>
      <c r="O11" s="12">
        <v>3</v>
      </c>
      <c r="P11" s="11"/>
      <c r="Q11" s="11"/>
      <c r="R11" s="11"/>
      <c r="S11" s="12"/>
      <c r="T11" s="11"/>
      <c r="U11" s="13">
        <f t="shared" si="1"/>
        <v>3</v>
      </c>
      <c r="V11" s="85" t="s">
        <v>18</v>
      </c>
      <c r="W11" s="42">
        <f>SUM(U11:U13)</f>
        <v>9</v>
      </c>
      <c r="X11" s="44">
        <f t="shared" si="2"/>
        <v>0</v>
      </c>
      <c r="Y11" s="103">
        <f>SUM(X11:X13)</f>
        <v>2</v>
      </c>
      <c r="Z11" s="106">
        <f t="shared" ref="Z11:Z71" si="3">(Y11/(Y11+W11))*100</f>
        <v>18.181818181818183</v>
      </c>
    </row>
    <row r="12" spans="1:26" x14ac:dyDescent="0.25">
      <c r="A12" s="84"/>
      <c r="B12" s="86"/>
      <c r="C12" s="5" t="s">
        <v>16</v>
      </c>
      <c r="D12" s="3"/>
      <c r="E12" s="3"/>
      <c r="F12" s="3"/>
      <c r="G12" s="4">
        <v>3</v>
      </c>
      <c r="H12" s="3"/>
      <c r="I12" s="3"/>
      <c r="J12" s="3"/>
      <c r="K12" s="3"/>
      <c r="L12" s="3"/>
      <c r="M12" s="4">
        <v>3</v>
      </c>
      <c r="N12" s="4">
        <v>9</v>
      </c>
      <c r="O12" s="3"/>
      <c r="P12" s="3"/>
      <c r="Q12" s="3"/>
      <c r="R12" s="4">
        <v>1</v>
      </c>
      <c r="S12" s="4"/>
      <c r="T12" s="3"/>
      <c r="U12" s="7">
        <f t="shared" si="1"/>
        <v>3</v>
      </c>
      <c r="V12" s="86"/>
      <c r="W12" s="42"/>
      <c r="X12" s="44">
        <f t="shared" si="2"/>
        <v>1</v>
      </c>
      <c r="Y12" s="104"/>
      <c r="Z12" s="107"/>
    </row>
    <row r="13" spans="1:26" ht="15" customHeight="1" thickBot="1" x14ac:dyDescent="0.3">
      <c r="A13" s="87"/>
      <c r="B13" s="88"/>
      <c r="C13" s="14" t="s">
        <v>17</v>
      </c>
      <c r="D13" s="16"/>
      <c r="E13" s="16"/>
      <c r="F13" s="16"/>
      <c r="G13" s="15"/>
      <c r="H13" s="16"/>
      <c r="I13" s="16"/>
      <c r="J13" s="16"/>
      <c r="K13" s="16"/>
      <c r="L13" s="16"/>
      <c r="M13" s="15">
        <v>3</v>
      </c>
      <c r="N13" s="15">
        <v>7</v>
      </c>
      <c r="O13" s="16"/>
      <c r="P13" s="16"/>
      <c r="Q13" s="16"/>
      <c r="R13" s="15">
        <v>4</v>
      </c>
      <c r="S13" s="15">
        <v>1</v>
      </c>
      <c r="T13" s="16"/>
      <c r="U13" s="17">
        <f t="shared" si="1"/>
        <v>3</v>
      </c>
      <c r="V13" s="88"/>
      <c r="W13" s="45"/>
      <c r="X13" s="44">
        <f t="shared" si="2"/>
        <v>1</v>
      </c>
      <c r="Y13" s="105"/>
      <c r="Z13" s="108"/>
    </row>
    <row r="14" spans="1:26" x14ac:dyDescent="0.25">
      <c r="A14" s="83" t="s">
        <v>19</v>
      </c>
      <c r="B14" s="85" t="s">
        <v>13</v>
      </c>
      <c r="C14" s="10" t="s">
        <v>15</v>
      </c>
      <c r="D14" s="11"/>
      <c r="E14" s="11"/>
      <c r="F14" s="11"/>
      <c r="G14" s="11"/>
      <c r="H14" s="11"/>
      <c r="I14" s="11"/>
      <c r="J14" s="11"/>
      <c r="K14" s="11"/>
      <c r="L14" s="11"/>
      <c r="M14" s="12">
        <v>2</v>
      </c>
      <c r="N14" s="12">
        <v>12</v>
      </c>
      <c r="O14" s="11"/>
      <c r="P14" s="11"/>
      <c r="Q14" s="11"/>
      <c r="R14" s="12">
        <v>5</v>
      </c>
      <c r="S14" s="11"/>
      <c r="T14" s="11"/>
      <c r="U14" s="13">
        <f t="shared" si="1"/>
        <v>2</v>
      </c>
      <c r="V14" s="85" t="s">
        <v>19</v>
      </c>
      <c r="W14" s="46">
        <f>SUM(U14:U16)</f>
        <v>5</v>
      </c>
      <c r="X14" s="44">
        <f t="shared" si="2"/>
        <v>1</v>
      </c>
      <c r="Y14" s="103">
        <f>SUM(X14:X16)</f>
        <v>3</v>
      </c>
      <c r="Z14" s="106">
        <f t="shared" si="3"/>
        <v>37.5</v>
      </c>
    </row>
    <row r="15" spans="1:26" x14ac:dyDescent="0.25">
      <c r="A15" s="84"/>
      <c r="B15" s="86"/>
      <c r="C15" s="5" t="s">
        <v>16</v>
      </c>
      <c r="D15" s="3"/>
      <c r="E15" s="3"/>
      <c r="F15" s="3"/>
      <c r="G15" s="3"/>
      <c r="H15" s="3"/>
      <c r="I15" s="3"/>
      <c r="J15" s="3"/>
      <c r="K15" s="3"/>
      <c r="L15" s="3"/>
      <c r="M15" s="4">
        <v>6</v>
      </c>
      <c r="N15" s="4">
        <v>1</v>
      </c>
      <c r="O15" s="3"/>
      <c r="P15" s="3"/>
      <c r="Q15" s="3"/>
      <c r="R15" s="4">
        <v>7</v>
      </c>
      <c r="S15" s="3"/>
      <c r="T15" s="3"/>
      <c r="U15" s="7">
        <f t="shared" si="1"/>
        <v>2</v>
      </c>
      <c r="V15" s="86"/>
      <c r="W15" s="42"/>
      <c r="X15" s="44">
        <f t="shared" si="2"/>
        <v>1</v>
      </c>
      <c r="Y15" s="104"/>
      <c r="Z15" s="107"/>
    </row>
    <row r="16" spans="1:26" ht="15" customHeight="1" thickBot="1" x14ac:dyDescent="0.3">
      <c r="A16" s="87"/>
      <c r="B16" s="88"/>
      <c r="C16" s="14" t="s">
        <v>17</v>
      </c>
      <c r="D16" s="16"/>
      <c r="E16" s="16"/>
      <c r="F16" s="16"/>
      <c r="G16" s="16"/>
      <c r="H16" s="16"/>
      <c r="I16" s="16"/>
      <c r="J16" s="16"/>
      <c r="K16" s="16"/>
      <c r="L16" s="16"/>
      <c r="M16" s="15"/>
      <c r="N16" s="15">
        <v>1</v>
      </c>
      <c r="O16" s="16"/>
      <c r="P16" s="16"/>
      <c r="Q16" s="16"/>
      <c r="R16" s="15">
        <v>3</v>
      </c>
      <c r="S16" s="16"/>
      <c r="T16" s="16"/>
      <c r="U16" s="17">
        <f t="shared" si="1"/>
        <v>1</v>
      </c>
      <c r="V16" s="88"/>
      <c r="W16" s="45"/>
      <c r="X16" s="44">
        <f t="shared" si="2"/>
        <v>1</v>
      </c>
      <c r="Y16" s="105"/>
      <c r="Z16" s="108"/>
    </row>
    <row r="17" spans="1:26" x14ac:dyDescent="0.25">
      <c r="A17" s="83" t="s">
        <v>20</v>
      </c>
      <c r="B17" s="85" t="s">
        <v>13</v>
      </c>
      <c r="C17" s="10" t="s">
        <v>14</v>
      </c>
      <c r="D17" s="11"/>
      <c r="E17" s="11"/>
      <c r="F17" s="12"/>
      <c r="G17" s="11"/>
      <c r="H17" s="11"/>
      <c r="I17" s="12"/>
      <c r="J17" s="11"/>
      <c r="K17" s="11"/>
      <c r="L17" s="12"/>
      <c r="M17" s="11"/>
      <c r="N17" s="11"/>
      <c r="O17" s="12"/>
      <c r="P17" s="11"/>
      <c r="Q17" s="12"/>
      <c r="R17" s="11"/>
      <c r="S17" s="11"/>
      <c r="T17" s="12">
        <v>3</v>
      </c>
      <c r="U17" s="13">
        <f t="shared" si="1"/>
        <v>1</v>
      </c>
      <c r="V17" s="85" t="s">
        <v>20</v>
      </c>
      <c r="W17" s="46">
        <f>SUM(U17:U20)</f>
        <v>15</v>
      </c>
      <c r="X17" s="44">
        <f t="shared" si="2"/>
        <v>0</v>
      </c>
      <c r="Y17" s="103">
        <f>SUM(X17:X20)</f>
        <v>14</v>
      </c>
      <c r="Z17" s="106">
        <f t="shared" si="3"/>
        <v>48.275862068965516</v>
      </c>
    </row>
    <row r="18" spans="1:26" x14ac:dyDescent="0.25">
      <c r="A18" s="84"/>
      <c r="B18" s="86"/>
      <c r="C18" s="5" t="s">
        <v>15</v>
      </c>
      <c r="D18" s="4"/>
      <c r="E18" s="4"/>
      <c r="F18" s="4">
        <v>7</v>
      </c>
      <c r="G18" s="4"/>
      <c r="H18" s="4">
        <v>1</v>
      </c>
      <c r="I18" s="4">
        <v>6</v>
      </c>
      <c r="J18" s="3"/>
      <c r="K18" s="3"/>
      <c r="L18" s="4">
        <v>1</v>
      </c>
      <c r="M18" s="4">
        <v>1</v>
      </c>
      <c r="N18" s="4">
        <v>11</v>
      </c>
      <c r="O18" s="4">
        <v>3</v>
      </c>
      <c r="P18" s="3"/>
      <c r="Q18" s="4">
        <v>1</v>
      </c>
      <c r="R18" s="4">
        <v>2</v>
      </c>
      <c r="S18" s="4"/>
      <c r="T18" s="4">
        <v>8</v>
      </c>
      <c r="U18" s="7">
        <f t="shared" si="1"/>
        <v>5</v>
      </c>
      <c r="V18" s="86"/>
      <c r="W18" s="42"/>
      <c r="X18" s="44">
        <f t="shared" si="2"/>
        <v>5</v>
      </c>
      <c r="Y18" s="104"/>
      <c r="Z18" s="107"/>
    </row>
    <row r="19" spans="1:26" x14ac:dyDescent="0.25">
      <c r="A19" s="84"/>
      <c r="B19" s="86"/>
      <c r="C19" s="5" t="s">
        <v>16</v>
      </c>
      <c r="D19" s="4">
        <v>3</v>
      </c>
      <c r="E19" s="4">
        <v>2</v>
      </c>
      <c r="F19" s="4"/>
      <c r="G19" s="4">
        <v>3</v>
      </c>
      <c r="H19" s="4">
        <v>4</v>
      </c>
      <c r="I19" s="4"/>
      <c r="J19" s="3"/>
      <c r="K19" s="3"/>
      <c r="L19" s="4">
        <v>2</v>
      </c>
      <c r="M19" s="4">
        <v>1</v>
      </c>
      <c r="N19" s="4">
        <v>9</v>
      </c>
      <c r="O19" s="4"/>
      <c r="P19" s="3"/>
      <c r="Q19" s="4">
        <v>1</v>
      </c>
      <c r="R19" s="4">
        <v>14</v>
      </c>
      <c r="S19" s="4">
        <v>1</v>
      </c>
      <c r="T19" s="4"/>
      <c r="U19" s="7">
        <f t="shared" si="1"/>
        <v>5</v>
      </c>
      <c r="V19" s="86"/>
      <c r="W19" s="42"/>
      <c r="X19" s="44">
        <f t="shared" si="2"/>
        <v>5</v>
      </c>
      <c r="Y19" s="104"/>
      <c r="Z19" s="107"/>
    </row>
    <row r="20" spans="1:26" ht="15" customHeight="1" thickBot="1" x14ac:dyDescent="0.3">
      <c r="A20" s="87"/>
      <c r="B20" s="88"/>
      <c r="C20" s="14" t="s">
        <v>17</v>
      </c>
      <c r="D20" s="15">
        <v>2</v>
      </c>
      <c r="E20" s="15">
        <v>2</v>
      </c>
      <c r="F20" s="16"/>
      <c r="G20" s="15">
        <v>3</v>
      </c>
      <c r="H20" s="15">
        <v>4</v>
      </c>
      <c r="I20" s="16"/>
      <c r="J20" s="16"/>
      <c r="K20" s="16"/>
      <c r="L20" s="16"/>
      <c r="M20" s="15">
        <v>1</v>
      </c>
      <c r="N20" s="15">
        <v>2</v>
      </c>
      <c r="O20" s="16"/>
      <c r="P20" s="16"/>
      <c r="Q20" s="16"/>
      <c r="R20" s="15">
        <v>17</v>
      </c>
      <c r="S20" s="15">
        <v>5</v>
      </c>
      <c r="T20" s="16"/>
      <c r="U20" s="17">
        <f t="shared" si="1"/>
        <v>4</v>
      </c>
      <c r="V20" s="88"/>
      <c r="W20" s="45"/>
      <c r="X20" s="44">
        <f t="shared" si="2"/>
        <v>4</v>
      </c>
      <c r="Y20" s="105"/>
      <c r="Z20" s="108"/>
    </row>
    <row r="21" spans="1:26" x14ac:dyDescent="0.25">
      <c r="A21" s="83" t="s">
        <v>21</v>
      </c>
      <c r="B21" s="85" t="s">
        <v>13</v>
      </c>
      <c r="C21" s="10" t="s">
        <v>14</v>
      </c>
      <c r="D21" s="11"/>
      <c r="E21" s="11"/>
      <c r="F21" s="12"/>
      <c r="G21" s="11"/>
      <c r="H21" s="11"/>
      <c r="I21" s="12"/>
      <c r="J21" s="11"/>
      <c r="K21" s="11"/>
      <c r="L21" s="11"/>
      <c r="M21" s="11"/>
      <c r="N21" s="11"/>
      <c r="O21" s="12">
        <v>1</v>
      </c>
      <c r="P21" s="11"/>
      <c r="Q21" s="11"/>
      <c r="R21" s="11"/>
      <c r="S21" s="11"/>
      <c r="T21" s="12"/>
      <c r="U21" s="13">
        <f t="shared" si="1"/>
        <v>0</v>
      </c>
      <c r="V21" s="85" t="s">
        <v>21</v>
      </c>
      <c r="W21" s="46">
        <f>SUM(U21:U24)</f>
        <v>15</v>
      </c>
      <c r="X21" s="44">
        <f t="shared" si="2"/>
        <v>1</v>
      </c>
      <c r="Y21" s="109">
        <f>SUM(X21:X24)</f>
        <v>5</v>
      </c>
      <c r="Z21" s="106">
        <f t="shared" si="3"/>
        <v>25</v>
      </c>
    </row>
    <row r="22" spans="1:26" x14ac:dyDescent="0.25">
      <c r="A22" s="84"/>
      <c r="B22" s="86"/>
      <c r="C22" s="5" t="s">
        <v>15</v>
      </c>
      <c r="D22" s="4"/>
      <c r="E22" s="4">
        <v>3</v>
      </c>
      <c r="F22" s="4">
        <v>4</v>
      </c>
      <c r="G22" s="4"/>
      <c r="H22" s="4"/>
      <c r="I22" s="4">
        <v>3</v>
      </c>
      <c r="J22" s="3"/>
      <c r="K22" s="3"/>
      <c r="L22" s="3"/>
      <c r="M22" s="4">
        <v>1</v>
      </c>
      <c r="N22" s="4">
        <v>7</v>
      </c>
      <c r="O22" s="4"/>
      <c r="P22" s="3"/>
      <c r="Q22" s="3"/>
      <c r="R22" s="4">
        <v>3</v>
      </c>
      <c r="S22" s="3"/>
      <c r="T22" s="4">
        <v>2</v>
      </c>
      <c r="U22" s="7">
        <f t="shared" si="1"/>
        <v>5</v>
      </c>
      <c r="V22" s="86"/>
      <c r="W22" s="42"/>
      <c r="X22" s="44">
        <f t="shared" si="2"/>
        <v>2</v>
      </c>
      <c r="Y22" s="110"/>
      <c r="Z22" s="107"/>
    </row>
    <row r="23" spans="1:26" x14ac:dyDescent="0.25">
      <c r="A23" s="84"/>
      <c r="B23" s="86"/>
      <c r="C23" s="5" t="s">
        <v>16</v>
      </c>
      <c r="D23" s="4">
        <v>3</v>
      </c>
      <c r="E23" s="4">
        <v>4</v>
      </c>
      <c r="F23" s="3"/>
      <c r="G23" s="4">
        <v>3</v>
      </c>
      <c r="H23" s="4">
        <v>1</v>
      </c>
      <c r="I23" s="3"/>
      <c r="J23" s="3"/>
      <c r="K23" s="3"/>
      <c r="L23" s="3"/>
      <c r="M23" s="4">
        <v>4</v>
      </c>
      <c r="N23" s="4">
        <v>9</v>
      </c>
      <c r="O23" s="3"/>
      <c r="P23" s="3"/>
      <c r="Q23" s="3"/>
      <c r="R23" s="4">
        <v>7</v>
      </c>
      <c r="S23" s="3"/>
      <c r="T23" s="3"/>
      <c r="U23" s="7">
        <f t="shared" si="1"/>
        <v>6</v>
      </c>
      <c r="V23" s="86"/>
      <c r="W23" s="42"/>
      <c r="X23" s="44">
        <f t="shared" si="2"/>
        <v>1</v>
      </c>
      <c r="Y23" s="110"/>
      <c r="Z23" s="107"/>
    </row>
    <row r="24" spans="1:26" ht="15" customHeight="1" thickBot="1" x14ac:dyDescent="0.3">
      <c r="A24" s="87"/>
      <c r="B24" s="88"/>
      <c r="C24" s="14" t="s">
        <v>17</v>
      </c>
      <c r="D24" s="15">
        <v>1</v>
      </c>
      <c r="E24" s="15"/>
      <c r="F24" s="16"/>
      <c r="G24" s="15">
        <v>3</v>
      </c>
      <c r="H24" s="15"/>
      <c r="I24" s="16"/>
      <c r="J24" s="16"/>
      <c r="K24" s="16"/>
      <c r="L24" s="16"/>
      <c r="M24" s="15">
        <v>4</v>
      </c>
      <c r="N24" s="15">
        <v>5</v>
      </c>
      <c r="O24" s="16"/>
      <c r="P24" s="16"/>
      <c r="Q24" s="16"/>
      <c r="R24" s="15">
        <v>5</v>
      </c>
      <c r="S24" s="16"/>
      <c r="T24" s="16"/>
      <c r="U24" s="17">
        <f t="shared" si="1"/>
        <v>4</v>
      </c>
      <c r="V24" s="88"/>
      <c r="W24" s="45"/>
      <c r="X24" s="44">
        <f t="shared" si="2"/>
        <v>1</v>
      </c>
      <c r="Y24" s="111"/>
      <c r="Z24" s="108"/>
    </row>
    <row r="25" spans="1:26" x14ac:dyDescent="0.25">
      <c r="A25" s="83" t="s">
        <v>22</v>
      </c>
      <c r="B25" s="85" t="s">
        <v>13</v>
      </c>
      <c r="C25" s="10" t="s">
        <v>15</v>
      </c>
      <c r="D25" s="11"/>
      <c r="E25" s="11"/>
      <c r="F25" s="11"/>
      <c r="G25" s="12"/>
      <c r="H25" s="12"/>
      <c r="I25" s="12">
        <v>4</v>
      </c>
      <c r="J25" s="11"/>
      <c r="K25" s="11"/>
      <c r="L25" s="11"/>
      <c r="M25" s="12">
        <v>3</v>
      </c>
      <c r="N25" s="12">
        <v>4</v>
      </c>
      <c r="O25" s="12">
        <v>2</v>
      </c>
      <c r="P25" s="11"/>
      <c r="Q25" s="12">
        <v>2</v>
      </c>
      <c r="R25" s="12">
        <v>3</v>
      </c>
      <c r="S25" s="11"/>
      <c r="T25" s="12">
        <v>4</v>
      </c>
      <c r="U25" s="13">
        <f t="shared" si="1"/>
        <v>5</v>
      </c>
      <c r="V25" s="85" t="s">
        <v>22</v>
      </c>
      <c r="W25" s="46">
        <f>SUM(U25:U27)</f>
        <v>11</v>
      </c>
      <c r="X25" s="44">
        <f t="shared" si="2"/>
        <v>2</v>
      </c>
      <c r="Y25" s="109">
        <f>SUM(X25:X27)</f>
        <v>6</v>
      </c>
      <c r="Z25" s="106">
        <f t="shared" si="3"/>
        <v>35.294117647058826</v>
      </c>
    </row>
    <row r="26" spans="1:26" x14ac:dyDescent="0.25">
      <c r="A26" s="84"/>
      <c r="B26" s="86"/>
      <c r="C26" s="5" t="s">
        <v>16</v>
      </c>
      <c r="D26" s="3"/>
      <c r="E26" s="3"/>
      <c r="F26" s="3"/>
      <c r="G26" s="4">
        <v>1</v>
      </c>
      <c r="H26" s="4">
        <v>2</v>
      </c>
      <c r="I26" s="4"/>
      <c r="J26" s="3"/>
      <c r="K26" s="3"/>
      <c r="L26" s="3"/>
      <c r="M26" s="4">
        <v>4</v>
      </c>
      <c r="N26" s="4">
        <v>8</v>
      </c>
      <c r="O26" s="4"/>
      <c r="P26" s="3"/>
      <c r="Q26" s="4">
        <v>4</v>
      </c>
      <c r="R26" s="4">
        <v>4</v>
      </c>
      <c r="S26" s="3"/>
      <c r="T26" s="4"/>
      <c r="U26" s="7">
        <f t="shared" si="1"/>
        <v>4</v>
      </c>
      <c r="V26" s="86"/>
      <c r="W26" s="42"/>
      <c r="X26" s="44">
        <f t="shared" si="2"/>
        <v>2</v>
      </c>
      <c r="Y26" s="110"/>
      <c r="Z26" s="107"/>
    </row>
    <row r="27" spans="1:26" ht="15" customHeight="1" thickBot="1" x14ac:dyDescent="0.3">
      <c r="A27" s="87"/>
      <c r="B27" s="88"/>
      <c r="C27" s="14" t="s">
        <v>17</v>
      </c>
      <c r="D27" s="16"/>
      <c r="E27" s="16"/>
      <c r="F27" s="16"/>
      <c r="G27" s="15">
        <v>3</v>
      </c>
      <c r="H27" s="15"/>
      <c r="I27" s="16"/>
      <c r="J27" s="16"/>
      <c r="K27" s="16"/>
      <c r="L27" s="16"/>
      <c r="M27" s="15">
        <v>1</v>
      </c>
      <c r="N27" s="15">
        <v>1</v>
      </c>
      <c r="O27" s="16"/>
      <c r="P27" s="16"/>
      <c r="Q27" s="16"/>
      <c r="R27" s="15">
        <v>4</v>
      </c>
      <c r="S27" s="16"/>
      <c r="T27" s="16"/>
      <c r="U27" s="17">
        <f t="shared" si="1"/>
        <v>2</v>
      </c>
      <c r="V27" s="88"/>
      <c r="W27" s="45"/>
      <c r="X27" s="44">
        <f t="shared" si="2"/>
        <v>2</v>
      </c>
      <c r="Y27" s="111"/>
      <c r="Z27" s="108"/>
    </row>
    <row r="28" spans="1:26" x14ac:dyDescent="0.25">
      <c r="A28" s="83" t="s">
        <v>23</v>
      </c>
      <c r="B28" s="85" t="s">
        <v>13</v>
      </c>
      <c r="C28" s="10" t="s">
        <v>14</v>
      </c>
      <c r="D28" s="11"/>
      <c r="E28" s="11"/>
      <c r="F28" s="12"/>
      <c r="G28" s="11"/>
      <c r="H28" s="11"/>
      <c r="I28" s="11"/>
      <c r="J28" s="11"/>
      <c r="K28" s="11"/>
      <c r="L28" s="11"/>
      <c r="M28" s="11"/>
      <c r="N28" s="11"/>
      <c r="O28" s="12">
        <v>2</v>
      </c>
      <c r="P28" s="11"/>
      <c r="Q28" s="11"/>
      <c r="R28" s="11"/>
      <c r="S28" s="11"/>
      <c r="T28" s="11"/>
      <c r="U28" s="13">
        <f t="shared" si="1"/>
        <v>0</v>
      </c>
      <c r="V28" s="85" t="s">
        <v>23</v>
      </c>
      <c r="W28" s="46">
        <f>SUM(U28:U31)</f>
        <v>10</v>
      </c>
      <c r="X28" s="44">
        <f t="shared" si="2"/>
        <v>1</v>
      </c>
      <c r="Y28" s="109">
        <f>SUM(X28:X31)</f>
        <v>5</v>
      </c>
      <c r="Z28" s="106">
        <f t="shared" si="3"/>
        <v>33.333333333333329</v>
      </c>
    </row>
    <row r="29" spans="1:26" x14ac:dyDescent="0.25">
      <c r="A29" s="84"/>
      <c r="B29" s="86"/>
      <c r="C29" s="5" t="s">
        <v>15</v>
      </c>
      <c r="D29" s="3"/>
      <c r="E29" s="4">
        <v>4</v>
      </c>
      <c r="F29" s="4">
        <v>5</v>
      </c>
      <c r="G29" s="3"/>
      <c r="H29" s="3"/>
      <c r="I29" s="3"/>
      <c r="J29" s="3"/>
      <c r="K29" s="3"/>
      <c r="L29" s="3"/>
      <c r="M29" s="4">
        <v>2</v>
      </c>
      <c r="N29" s="4">
        <v>14</v>
      </c>
      <c r="O29" s="4">
        <v>6</v>
      </c>
      <c r="P29" s="3"/>
      <c r="Q29" s="3"/>
      <c r="R29" s="4">
        <v>5</v>
      </c>
      <c r="S29" s="4"/>
      <c r="T29" s="3"/>
      <c r="U29" s="7">
        <f t="shared" si="1"/>
        <v>5</v>
      </c>
      <c r="V29" s="86"/>
      <c r="W29" s="42"/>
      <c r="X29" s="44">
        <f t="shared" si="2"/>
        <v>1</v>
      </c>
      <c r="Y29" s="110"/>
      <c r="Z29" s="107"/>
    </row>
    <row r="30" spans="1:26" x14ac:dyDescent="0.25">
      <c r="A30" s="84"/>
      <c r="B30" s="86"/>
      <c r="C30" s="5" t="s">
        <v>16</v>
      </c>
      <c r="D30" s="3"/>
      <c r="E30" s="4"/>
      <c r="F30" s="3"/>
      <c r="G30" s="3"/>
      <c r="H30" s="3"/>
      <c r="I30" s="3"/>
      <c r="J30" s="3"/>
      <c r="K30" s="3"/>
      <c r="L30" s="3"/>
      <c r="M30" s="4">
        <v>5</v>
      </c>
      <c r="N30" s="4">
        <v>15</v>
      </c>
      <c r="O30" s="3"/>
      <c r="P30" s="3"/>
      <c r="Q30" s="3"/>
      <c r="R30" s="4">
        <v>8</v>
      </c>
      <c r="S30" s="4">
        <v>1</v>
      </c>
      <c r="T30" s="3"/>
      <c r="U30" s="7">
        <f t="shared" si="1"/>
        <v>3</v>
      </c>
      <c r="V30" s="86"/>
      <c r="W30" s="42"/>
      <c r="X30" s="44">
        <f t="shared" si="2"/>
        <v>1</v>
      </c>
      <c r="Y30" s="110"/>
      <c r="Z30" s="107"/>
    </row>
    <row r="31" spans="1:26" ht="15" customHeight="1" thickBot="1" x14ac:dyDescent="0.3">
      <c r="A31" s="87"/>
      <c r="B31" s="88"/>
      <c r="C31" s="14" t="s">
        <v>17</v>
      </c>
      <c r="D31" s="16"/>
      <c r="E31" s="15"/>
      <c r="F31" s="16"/>
      <c r="G31" s="16"/>
      <c r="H31" s="16"/>
      <c r="I31" s="16"/>
      <c r="J31" s="16"/>
      <c r="K31" s="16"/>
      <c r="L31" s="16"/>
      <c r="M31" s="15">
        <v>6</v>
      </c>
      <c r="N31" s="15">
        <v>1</v>
      </c>
      <c r="O31" s="16"/>
      <c r="P31" s="16"/>
      <c r="Q31" s="16"/>
      <c r="R31" s="15">
        <v>8</v>
      </c>
      <c r="S31" s="15">
        <v>2</v>
      </c>
      <c r="T31" s="16"/>
      <c r="U31" s="17">
        <f t="shared" si="1"/>
        <v>2</v>
      </c>
      <c r="V31" s="88"/>
      <c r="W31" s="45"/>
      <c r="X31" s="44">
        <f t="shared" si="2"/>
        <v>2</v>
      </c>
      <c r="Y31" s="111"/>
      <c r="Z31" s="108"/>
    </row>
    <row r="32" spans="1:26" x14ac:dyDescent="0.25">
      <c r="A32" s="83" t="s">
        <v>24</v>
      </c>
      <c r="B32" s="85" t="s">
        <v>13</v>
      </c>
      <c r="C32" s="10" t="s">
        <v>14</v>
      </c>
      <c r="D32" s="11"/>
      <c r="E32" s="11"/>
      <c r="F32" s="12"/>
      <c r="G32" s="11"/>
      <c r="H32" s="11"/>
      <c r="I32" s="12"/>
      <c r="J32" s="11"/>
      <c r="K32" s="11"/>
      <c r="L32" s="11"/>
      <c r="M32" s="11"/>
      <c r="N32" s="11"/>
      <c r="O32" s="12">
        <v>2</v>
      </c>
      <c r="P32" s="11"/>
      <c r="Q32" s="12"/>
      <c r="R32" s="11"/>
      <c r="S32" s="11"/>
      <c r="T32" s="11"/>
      <c r="U32" s="13">
        <f t="shared" si="1"/>
        <v>0</v>
      </c>
      <c r="V32" s="85" t="s">
        <v>24</v>
      </c>
      <c r="W32" s="46">
        <f>SUM(U32:U36)</f>
        <v>10</v>
      </c>
      <c r="X32" s="44">
        <f t="shared" si="2"/>
        <v>1</v>
      </c>
      <c r="Y32" s="109">
        <f>SUM(X32:X36)</f>
        <v>16</v>
      </c>
      <c r="Z32" s="106">
        <f t="shared" si="3"/>
        <v>61.53846153846154</v>
      </c>
    </row>
    <row r="33" spans="1:26" x14ac:dyDescent="0.25">
      <c r="A33" s="84"/>
      <c r="B33" s="86"/>
      <c r="C33" s="5" t="s">
        <v>15</v>
      </c>
      <c r="D33" s="4">
        <v>2</v>
      </c>
      <c r="E33" s="4">
        <v>1</v>
      </c>
      <c r="F33" s="4">
        <v>1</v>
      </c>
      <c r="G33" s="4">
        <v>5</v>
      </c>
      <c r="H33" s="4">
        <v>2</v>
      </c>
      <c r="I33" s="4">
        <v>3</v>
      </c>
      <c r="J33" s="3"/>
      <c r="K33" s="3"/>
      <c r="L33" s="3"/>
      <c r="M33" s="4">
        <v>3</v>
      </c>
      <c r="N33" s="4">
        <v>19</v>
      </c>
      <c r="O33" s="4">
        <v>4</v>
      </c>
      <c r="P33" s="3"/>
      <c r="Q33" s="4"/>
      <c r="R33" s="4">
        <v>1</v>
      </c>
      <c r="S33" s="4"/>
      <c r="T33" s="3"/>
      <c r="U33" s="7">
        <f t="shared" si="1"/>
        <v>5</v>
      </c>
      <c r="V33" s="86"/>
      <c r="W33" s="42"/>
      <c r="X33" s="44">
        <f t="shared" si="2"/>
        <v>5</v>
      </c>
      <c r="Y33" s="110"/>
      <c r="Z33" s="107"/>
    </row>
    <row r="34" spans="1:26" x14ac:dyDescent="0.25">
      <c r="A34" s="84"/>
      <c r="B34" s="86"/>
      <c r="C34" s="5" t="s">
        <v>16</v>
      </c>
      <c r="D34" s="4">
        <v>1</v>
      </c>
      <c r="E34" s="4">
        <v>2</v>
      </c>
      <c r="F34" s="4"/>
      <c r="G34" s="4">
        <v>4</v>
      </c>
      <c r="H34" s="4">
        <v>1</v>
      </c>
      <c r="I34" s="4"/>
      <c r="J34" s="3"/>
      <c r="K34" s="3"/>
      <c r="L34" s="3"/>
      <c r="M34" s="4">
        <v>1</v>
      </c>
      <c r="N34" s="4">
        <v>9</v>
      </c>
      <c r="O34" s="4"/>
      <c r="P34" s="3"/>
      <c r="Q34" s="4">
        <v>1</v>
      </c>
      <c r="R34" s="4">
        <v>1</v>
      </c>
      <c r="S34" s="4"/>
      <c r="T34" s="3"/>
      <c r="U34" s="7">
        <f t="shared" si="1"/>
        <v>2</v>
      </c>
      <c r="V34" s="86"/>
      <c r="W34" s="42"/>
      <c r="X34" s="44">
        <f t="shared" si="2"/>
        <v>6</v>
      </c>
      <c r="Y34" s="110"/>
      <c r="Z34" s="107"/>
    </row>
    <row r="35" spans="1:26" x14ac:dyDescent="0.25">
      <c r="A35" s="84"/>
      <c r="B35" s="86"/>
      <c r="C35" s="5" t="s">
        <v>17</v>
      </c>
      <c r="D35" s="4"/>
      <c r="E35" s="4">
        <v>1</v>
      </c>
      <c r="F35" s="3"/>
      <c r="G35" s="4"/>
      <c r="H35" s="4">
        <v>3</v>
      </c>
      <c r="I35" s="3"/>
      <c r="J35" s="3"/>
      <c r="K35" s="3"/>
      <c r="L35" s="3"/>
      <c r="M35" s="4">
        <v>4</v>
      </c>
      <c r="N35" s="4">
        <v>1</v>
      </c>
      <c r="O35" s="3"/>
      <c r="P35" s="3"/>
      <c r="Q35" s="3"/>
      <c r="R35" s="4">
        <v>6</v>
      </c>
      <c r="S35" s="4">
        <v>2</v>
      </c>
      <c r="T35" s="3"/>
      <c r="U35" s="7">
        <f t="shared" si="1"/>
        <v>3</v>
      </c>
      <c r="V35" s="86"/>
      <c r="W35" s="42"/>
      <c r="X35" s="44">
        <f t="shared" si="2"/>
        <v>3</v>
      </c>
      <c r="Y35" s="110"/>
      <c r="Z35" s="107"/>
    </row>
    <row r="36" spans="1:26" ht="15" customHeight="1" thickBot="1" x14ac:dyDescent="0.3">
      <c r="A36" s="87"/>
      <c r="B36" s="88"/>
      <c r="C36" s="14" t="s">
        <v>25</v>
      </c>
      <c r="D36" s="16"/>
      <c r="E36" s="15"/>
      <c r="F36" s="16"/>
      <c r="G36" s="16"/>
      <c r="H36" s="15"/>
      <c r="I36" s="16"/>
      <c r="J36" s="16"/>
      <c r="K36" s="16"/>
      <c r="L36" s="16"/>
      <c r="M36" s="16"/>
      <c r="N36" s="15"/>
      <c r="O36" s="16"/>
      <c r="P36" s="16"/>
      <c r="Q36" s="16"/>
      <c r="R36" s="16"/>
      <c r="S36" s="15">
        <v>1</v>
      </c>
      <c r="T36" s="16"/>
      <c r="U36" s="17">
        <f t="shared" si="1"/>
        <v>0</v>
      </c>
      <c r="V36" s="88"/>
      <c r="W36" s="45"/>
      <c r="X36" s="44">
        <f t="shared" si="2"/>
        <v>1</v>
      </c>
      <c r="Y36" s="111"/>
      <c r="Z36" s="108"/>
    </row>
    <row r="37" spans="1:26" x14ac:dyDescent="0.25">
      <c r="A37" s="83" t="s">
        <v>26</v>
      </c>
      <c r="B37" s="85" t="s">
        <v>13</v>
      </c>
      <c r="C37" s="10" t="s">
        <v>14</v>
      </c>
      <c r="D37" s="11"/>
      <c r="E37" s="11"/>
      <c r="F37" s="12"/>
      <c r="G37" s="11"/>
      <c r="H37" s="11"/>
      <c r="I37" s="12">
        <v>1</v>
      </c>
      <c r="J37" s="11"/>
      <c r="K37" s="11"/>
      <c r="L37" s="11"/>
      <c r="M37" s="11"/>
      <c r="N37" s="11"/>
      <c r="O37" s="12"/>
      <c r="P37" s="11"/>
      <c r="Q37" s="11"/>
      <c r="R37" s="11"/>
      <c r="S37" s="11"/>
      <c r="T37" s="11"/>
      <c r="U37" s="13">
        <f t="shared" si="1"/>
        <v>0</v>
      </c>
      <c r="V37" s="85" t="s">
        <v>26</v>
      </c>
      <c r="W37" s="46">
        <f>SUM(U37:U40)</f>
        <v>6</v>
      </c>
      <c r="X37" s="44">
        <f t="shared" si="2"/>
        <v>1</v>
      </c>
      <c r="Y37" s="109">
        <f>SUM(X37:X40)</f>
        <v>11</v>
      </c>
      <c r="Z37" s="106">
        <f t="shared" si="3"/>
        <v>64.705882352941174</v>
      </c>
    </row>
    <row r="38" spans="1:26" x14ac:dyDescent="0.25">
      <c r="A38" s="84"/>
      <c r="B38" s="86"/>
      <c r="C38" s="5" t="s">
        <v>15</v>
      </c>
      <c r="D38" s="3"/>
      <c r="E38" s="4">
        <v>1</v>
      </c>
      <c r="F38" s="4">
        <v>1</v>
      </c>
      <c r="G38" s="3"/>
      <c r="H38" s="4"/>
      <c r="I38" s="4">
        <v>1</v>
      </c>
      <c r="J38" s="3"/>
      <c r="K38" s="3"/>
      <c r="L38" s="3"/>
      <c r="M38" s="3"/>
      <c r="N38" s="4">
        <v>9</v>
      </c>
      <c r="O38" s="4">
        <v>1</v>
      </c>
      <c r="P38" s="3"/>
      <c r="Q38" s="3"/>
      <c r="R38" s="3"/>
      <c r="S38" s="4"/>
      <c r="T38" s="3"/>
      <c r="U38" s="7">
        <f t="shared" si="1"/>
        <v>1</v>
      </c>
      <c r="V38" s="86"/>
      <c r="W38" s="42"/>
      <c r="X38" s="44">
        <f t="shared" si="2"/>
        <v>4</v>
      </c>
      <c r="Y38" s="110"/>
      <c r="Z38" s="107"/>
    </row>
    <row r="39" spans="1:26" x14ac:dyDescent="0.25">
      <c r="A39" s="84"/>
      <c r="B39" s="86"/>
      <c r="C39" s="5" t="s">
        <v>16</v>
      </c>
      <c r="D39" s="3"/>
      <c r="E39" s="4"/>
      <c r="F39" s="3"/>
      <c r="G39" s="4">
        <v>2</v>
      </c>
      <c r="H39" s="4">
        <v>1</v>
      </c>
      <c r="I39" s="3"/>
      <c r="J39" s="3"/>
      <c r="K39" s="3"/>
      <c r="L39" s="3"/>
      <c r="M39" s="4"/>
      <c r="N39" s="4">
        <v>7</v>
      </c>
      <c r="O39" s="3"/>
      <c r="P39" s="3"/>
      <c r="Q39" s="3"/>
      <c r="R39" s="4">
        <v>1</v>
      </c>
      <c r="S39" s="4">
        <v>1</v>
      </c>
      <c r="T39" s="3"/>
      <c r="U39" s="7">
        <f t="shared" si="1"/>
        <v>1</v>
      </c>
      <c r="V39" s="86"/>
      <c r="W39" s="42"/>
      <c r="X39" s="44">
        <f t="shared" si="2"/>
        <v>4</v>
      </c>
      <c r="Y39" s="110"/>
      <c r="Z39" s="107"/>
    </row>
    <row r="40" spans="1:26" ht="15" customHeight="1" thickBot="1" x14ac:dyDescent="0.3">
      <c r="A40" s="87"/>
      <c r="B40" s="88"/>
      <c r="C40" s="14" t="s">
        <v>17</v>
      </c>
      <c r="D40" s="16"/>
      <c r="E40" s="15"/>
      <c r="F40" s="16"/>
      <c r="G40" s="15">
        <v>1</v>
      </c>
      <c r="H40" s="15">
        <v>3</v>
      </c>
      <c r="I40" s="16"/>
      <c r="J40" s="16"/>
      <c r="K40" s="16"/>
      <c r="L40" s="16"/>
      <c r="M40" s="15">
        <v>2</v>
      </c>
      <c r="N40" s="15">
        <v>5</v>
      </c>
      <c r="O40" s="16"/>
      <c r="P40" s="16"/>
      <c r="Q40" s="16"/>
      <c r="R40" s="15">
        <v>3</v>
      </c>
      <c r="S40" s="15">
        <v>3</v>
      </c>
      <c r="T40" s="16"/>
      <c r="U40" s="17">
        <f t="shared" si="1"/>
        <v>4</v>
      </c>
      <c r="V40" s="88"/>
      <c r="W40" s="45"/>
      <c r="X40" s="44">
        <f t="shared" si="2"/>
        <v>2</v>
      </c>
      <c r="Y40" s="111"/>
      <c r="Z40" s="108"/>
    </row>
    <row r="41" spans="1:26" x14ac:dyDescent="0.25">
      <c r="A41" s="83" t="s">
        <v>27</v>
      </c>
      <c r="B41" s="85" t="s">
        <v>13</v>
      </c>
      <c r="C41" s="10" t="s">
        <v>14</v>
      </c>
      <c r="D41" s="11"/>
      <c r="E41" s="11"/>
      <c r="F41" s="11"/>
      <c r="G41" s="11"/>
      <c r="H41" s="11"/>
      <c r="I41" s="12"/>
      <c r="J41" s="11"/>
      <c r="K41" s="12"/>
      <c r="L41" s="11"/>
      <c r="M41" s="11"/>
      <c r="N41" s="11"/>
      <c r="O41" s="12"/>
      <c r="P41" s="11"/>
      <c r="Q41" s="11"/>
      <c r="R41" s="11"/>
      <c r="S41" s="11"/>
      <c r="T41" s="12">
        <v>1</v>
      </c>
      <c r="U41" s="13">
        <f t="shared" si="1"/>
        <v>0</v>
      </c>
      <c r="V41" s="85" t="s">
        <v>27</v>
      </c>
      <c r="W41" s="46">
        <f>SUM(U41:U44)</f>
        <v>10</v>
      </c>
      <c r="X41" s="44">
        <f t="shared" si="2"/>
        <v>1</v>
      </c>
      <c r="Y41" s="109">
        <f>SUM(X41:X44)</f>
        <v>8</v>
      </c>
      <c r="Z41" s="106">
        <f t="shared" si="3"/>
        <v>44.444444444444443</v>
      </c>
    </row>
    <row r="42" spans="1:26" x14ac:dyDescent="0.25">
      <c r="A42" s="84"/>
      <c r="B42" s="86"/>
      <c r="C42" s="5" t="s">
        <v>15</v>
      </c>
      <c r="D42" s="3"/>
      <c r="E42" s="3"/>
      <c r="F42" s="3"/>
      <c r="G42" s="4">
        <v>1</v>
      </c>
      <c r="H42" s="4">
        <v>1</v>
      </c>
      <c r="I42" s="4">
        <v>1</v>
      </c>
      <c r="J42" s="3"/>
      <c r="K42" s="4">
        <v>2</v>
      </c>
      <c r="L42" s="3"/>
      <c r="M42" s="4"/>
      <c r="N42" s="4">
        <v>8</v>
      </c>
      <c r="O42" s="4">
        <v>3</v>
      </c>
      <c r="P42" s="3"/>
      <c r="Q42" s="3"/>
      <c r="R42" s="4">
        <v>3</v>
      </c>
      <c r="S42" s="4">
        <v>1</v>
      </c>
      <c r="T42" s="4">
        <v>7</v>
      </c>
      <c r="U42" s="7">
        <f t="shared" si="1"/>
        <v>4</v>
      </c>
      <c r="V42" s="86"/>
      <c r="W42" s="42"/>
      <c r="X42" s="44">
        <f t="shared" si="2"/>
        <v>5</v>
      </c>
      <c r="Y42" s="110"/>
      <c r="Z42" s="107"/>
    </row>
    <row r="43" spans="1:26" x14ac:dyDescent="0.25">
      <c r="A43" s="84"/>
      <c r="B43" s="86"/>
      <c r="C43" s="5" t="s">
        <v>16</v>
      </c>
      <c r="D43" s="3"/>
      <c r="E43" s="3"/>
      <c r="F43" s="3"/>
      <c r="G43" s="4"/>
      <c r="H43" s="4"/>
      <c r="I43" s="3"/>
      <c r="J43" s="3"/>
      <c r="K43" s="3"/>
      <c r="L43" s="3"/>
      <c r="M43" s="4">
        <v>3</v>
      </c>
      <c r="N43" s="4">
        <v>7</v>
      </c>
      <c r="O43" s="3"/>
      <c r="P43" s="3"/>
      <c r="Q43" s="3"/>
      <c r="R43" s="4">
        <v>5</v>
      </c>
      <c r="S43" s="4">
        <v>1</v>
      </c>
      <c r="T43" s="3"/>
      <c r="U43" s="7">
        <f t="shared" si="1"/>
        <v>3</v>
      </c>
      <c r="V43" s="86"/>
      <c r="W43" s="42"/>
      <c r="X43" s="44">
        <f t="shared" si="2"/>
        <v>1</v>
      </c>
      <c r="Y43" s="110"/>
      <c r="Z43" s="107"/>
    </row>
    <row r="44" spans="1:26" ht="15" customHeight="1" thickBot="1" x14ac:dyDescent="0.3">
      <c r="A44" s="87"/>
      <c r="B44" s="88"/>
      <c r="C44" s="14" t="s">
        <v>17</v>
      </c>
      <c r="D44" s="16"/>
      <c r="E44" s="16"/>
      <c r="F44" s="16"/>
      <c r="G44" s="15"/>
      <c r="H44" s="15"/>
      <c r="I44" s="16"/>
      <c r="J44" s="16"/>
      <c r="K44" s="16"/>
      <c r="L44" s="16"/>
      <c r="M44" s="15">
        <v>2</v>
      </c>
      <c r="N44" s="15">
        <v>3</v>
      </c>
      <c r="O44" s="16"/>
      <c r="P44" s="16"/>
      <c r="Q44" s="16"/>
      <c r="R44" s="15">
        <v>5</v>
      </c>
      <c r="S44" s="15">
        <v>5</v>
      </c>
      <c r="T44" s="16"/>
      <c r="U44" s="17">
        <f t="shared" si="1"/>
        <v>3</v>
      </c>
      <c r="V44" s="88"/>
      <c r="W44" s="45"/>
      <c r="X44" s="44">
        <f t="shared" si="2"/>
        <v>1</v>
      </c>
      <c r="Y44" s="111"/>
      <c r="Z44" s="108"/>
    </row>
    <row r="45" spans="1:26" x14ac:dyDescent="0.25">
      <c r="A45" s="83" t="s">
        <v>28</v>
      </c>
      <c r="B45" s="85" t="s">
        <v>13</v>
      </c>
      <c r="C45" s="10" t="s">
        <v>14</v>
      </c>
      <c r="D45" s="11"/>
      <c r="E45" s="11"/>
      <c r="F45" s="12"/>
      <c r="G45" s="11"/>
      <c r="H45" s="11"/>
      <c r="I45" s="12"/>
      <c r="J45" s="11"/>
      <c r="K45" s="11"/>
      <c r="L45" s="11"/>
      <c r="M45" s="11"/>
      <c r="N45" s="11"/>
      <c r="O45" s="12">
        <v>1</v>
      </c>
      <c r="P45" s="11"/>
      <c r="Q45" s="12"/>
      <c r="R45" s="11"/>
      <c r="S45" s="11"/>
      <c r="T45" s="12"/>
      <c r="U45" s="13">
        <f t="shared" si="1"/>
        <v>0</v>
      </c>
      <c r="V45" s="85" t="s">
        <v>28</v>
      </c>
      <c r="W45" s="46">
        <f>SUM(U45:U48)</f>
        <v>9</v>
      </c>
      <c r="X45" s="44">
        <f t="shared" si="2"/>
        <v>1</v>
      </c>
      <c r="Y45" s="109">
        <f>SUM(X45:X48)</f>
        <v>11</v>
      </c>
      <c r="Z45" s="106">
        <f t="shared" si="3"/>
        <v>55.000000000000007</v>
      </c>
    </row>
    <row r="46" spans="1:26" x14ac:dyDescent="0.25">
      <c r="A46" s="84"/>
      <c r="B46" s="86"/>
      <c r="C46" s="5" t="s">
        <v>15</v>
      </c>
      <c r="D46" s="3"/>
      <c r="E46" s="4">
        <v>1</v>
      </c>
      <c r="F46" s="4">
        <v>4</v>
      </c>
      <c r="G46" s="4">
        <v>1</v>
      </c>
      <c r="H46" s="4"/>
      <c r="I46" s="4">
        <v>1</v>
      </c>
      <c r="J46" s="3"/>
      <c r="K46" s="3"/>
      <c r="L46" s="3"/>
      <c r="M46" s="4">
        <v>1</v>
      </c>
      <c r="N46" s="4">
        <v>13</v>
      </c>
      <c r="O46" s="4">
        <v>3</v>
      </c>
      <c r="P46" s="3"/>
      <c r="Q46" s="4"/>
      <c r="R46" s="4"/>
      <c r="S46" s="4"/>
      <c r="T46" s="4">
        <v>3</v>
      </c>
      <c r="U46" s="7">
        <f t="shared" si="1"/>
        <v>4</v>
      </c>
      <c r="V46" s="86"/>
      <c r="W46" s="42"/>
      <c r="X46" s="44">
        <f t="shared" si="2"/>
        <v>4</v>
      </c>
      <c r="Y46" s="110"/>
      <c r="Z46" s="107"/>
    </row>
    <row r="47" spans="1:26" x14ac:dyDescent="0.25">
      <c r="A47" s="84"/>
      <c r="B47" s="86"/>
      <c r="C47" s="5" t="s">
        <v>16</v>
      </c>
      <c r="D47" s="3"/>
      <c r="E47" s="4"/>
      <c r="F47" s="4"/>
      <c r="G47" s="4">
        <v>1</v>
      </c>
      <c r="H47" s="4">
        <v>1</v>
      </c>
      <c r="I47" s="4"/>
      <c r="J47" s="3"/>
      <c r="K47" s="3"/>
      <c r="L47" s="3"/>
      <c r="M47" s="4">
        <v>3</v>
      </c>
      <c r="N47" s="4">
        <v>8</v>
      </c>
      <c r="O47" s="4"/>
      <c r="P47" s="3"/>
      <c r="Q47" s="4">
        <v>2</v>
      </c>
      <c r="R47" s="4">
        <v>2</v>
      </c>
      <c r="S47" s="4">
        <v>3</v>
      </c>
      <c r="T47" s="4"/>
      <c r="U47" s="7">
        <f t="shared" si="1"/>
        <v>3</v>
      </c>
      <c r="V47" s="86"/>
      <c r="W47" s="42"/>
      <c r="X47" s="44">
        <f t="shared" si="2"/>
        <v>4</v>
      </c>
      <c r="Y47" s="110"/>
      <c r="Z47" s="107"/>
    </row>
    <row r="48" spans="1:26" ht="15" customHeight="1" thickBot="1" x14ac:dyDescent="0.3">
      <c r="A48" s="87"/>
      <c r="B48" s="88"/>
      <c r="C48" s="14" t="s">
        <v>17</v>
      </c>
      <c r="D48" s="16"/>
      <c r="E48" s="15"/>
      <c r="F48" s="16"/>
      <c r="G48" s="15">
        <v>1</v>
      </c>
      <c r="H48" s="15"/>
      <c r="I48" s="16"/>
      <c r="J48" s="16"/>
      <c r="K48" s="16"/>
      <c r="L48" s="16"/>
      <c r="M48" s="15"/>
      <c r="N48" s="15">
        <v>4</v>
      </c>
      <c r="O48" s="16"/>
      <c r="P48" s="16"/>
      <c r="Q48" s="16"/>
      <c r="R48" s="15">
        <v>5</v>
      </c>
      <c r="S48" s="15">
        <v>2</v>
      </c>
      <c r="T48" s="16"/>
      <c r="U48" s="17">
        <f t="shared" si="1"/>
        <v>2</v>
      </c>
      <c r="V48" s="88"/>
      <c r="W48" s="45"/>
      <c r="X48" s="44">
        <f t="shared" si="2"/>
        <v>2</v>
      </c>
      <c r="Y48" s="111"/>
      <c r="Z48" s="108"/>
    </row>
    <row r="49" spans="1:26" x14ac:dyDescent="0.25">
      <c r="A49" s="83" t="s">
        <v>29</v>
      </c>
      <c r="B49" s="85" t="s">
        <v>13</v>
      </c>
      <c r="C49" s="10" t="s">
        <v>15</v>
      </c>
      <c r="D49" s="11"/>
      <c r="E49" s="12"/>
      <c r="F49" s="11"/>
      <c r="G49" s="11"/>
      <c r="H49" s="11"/>
      <c r="I49" s="11"/>
      <c r="J49" s="11"/>
      <c r="K49" s="11"/>
      <c r="L49" s="11"/>
      <c r="M49" s="12">
        <v>3</v>
      </c>
      <c r="N49" s="12">
        <v>9</v>
      </c>
      <c r="O49" s="12">
        <v>4</v>
      </c>
      <c r="P49" s="12"/>
      <c r="Q49" s="11"/>
      <c r="R49" s="12">
        <v>4</v>
      </c>
      <c r="S49" s="12">
        <v>3</v>
      </c>
      <c r="T49" s="11"/>
      <c r="U49" s="13">
        <f t="shared" si="1"/>
        <v>5</v>
      </c>
      <c r="V49" s="85" t="s">
        <v>29</v>
      </c>
      <c r="W49" s="46">
        <f>SUM(U49:V51)</f>
        <v>11</v>
      </c>
      <c r="X49" s="44">
        <f t="shared" si="2"/>
        <v>0</v>
      </c>
      <c r="Y49" s="109">
        <f>SUM(X49:X51)</f>
        <v>4</v>
      </c>
      <c r="Z49" s="106">
        <f t="shared" si="3"/>
        <v>26.666666666666668</v>
      </c>
    </row>
    <row r="50" spans="1:26" x14ac:dyDescent="0.25">
      <c r="A50" s="84"/>
      <c r="B50" s="86"/>
      <c r="C50" s="5" t="s">
        <v>16</v>
      </c>
      <c r="D50" s="3"/>
      <c r="E50" s="4">
        <v>2</v>
      </c>
      <c r="F50" s="3"/>
      <c r="G50" s="3"/>
      <c r="H50" s="3"/>
      <c r="I50" s="3"/>
      <c r="J50" s="3"/>
      <c r="K50" s="3"/>
      <c r="L50" s="3"/>
      <c r="M50" s="4">
        <v>3</v>
      </c>
      <c r="N50" s="4">
        <v>8</v>
      </c>
      <c r="O50" s="3"/>
      <c r="P50" s="4"/>
      <c r="Q50" s="3"/>
      <c r="R50" s="4">
        <v>6</v>
      </c>
      <c r="S50" s="4">
        <v>4</v>
      </c>
      <c r="T50" s="3"/>
      <c r="U50" s="7">
        <f t="shared" si="1"/>
        <v>4</v>
      </c>
      <c r="V50" s="86"/>
      <c r="W50" s="42"/>
      <c r="X50" s="44">
        <f t="shared" si="2"/>
        <v>1</v>
      </c>
      <c r="Y50" s="110"/>
      <c r="Z50" s="107"/>
    </row>
    <row r="51" spans="1:26" ht="15" customHeight="1" thickBot="1" x14ac:dyDescent="0.3">
      <c r="A51" s="87"/>
      <c r="B51" s="88"/>
      <c r="C51" s="14" t="s">
        <v>17</v>
      </c>
      <c r="D51" s="16"/>
      <c r="E51" s="15"/>
      <c r="F51" s="16"/>
      <c r="G51" s="16"/>
      <c r="H51" s="16"/>
      <c r="I51" s="16"/>
      <c r="J51" s="16"/>
      <c r="K51" s="16"/>
      <c r="L51" s="16"/>
      <c r="M51" s="15">
        <v>2</v>
      </c>
      <c r="N51" s="15">
        <v>11</v>
      </c>
      <c r="O51" s="16"/>
      <c r="P51" s="15">
        <v>1</v>
      </c>
      <c r="Q51" s="16"/>
      <c r="R51" s="15">
        <v>5</v>
      </c>
      <c r="S51" s="15">
        <v>2</v>
      </c>
      <c r="T51" s="16"/>
      <c r="U51" s="17">
        <f t="shared" si="1"/>
        <v>2</v>
      </c>
      <c r="V51" s="88"/>
      <c r="W51" s="45"/>
      <c r="X51" s="44">
        <f t="shared" si="2"/>
        <v>3</v>
      </c>
      <c r="Y51" s="111"/>
      <c r="Z51" s="108"/>
    </row>
    <row r="52" spans="1:26" x14ac:dyDescent="0.25">
      <c r="A52" s="83" t="s">
        <v>30</v>
      </c>
      <c r="B52" s="85" t="s">
        <v>13</v>
      </c>
      <c r="C52" s="10" t="s">
        <v>14</v>
      </c>
      <c r="D52" s="11"/>
      <c r="E52" s="11"/>
      <c r="F52" s="12">
        <v>3</v>
      </c>
      <c r="G52" s="11"/>
      <c r="H52" s="11"/>
      <c r="I52" s="12"/>
      <c r="J52" s="11"/>
      <c r="K52" s="11"/>
      <c r="L52" s="11"/>
      <c r="M52" s="11"/>
      <c r="N52" s="11"/>
      <c r="O52" s="12">
        <v>3</v>
      </c>
      <c r="P52" s="11"/>
      <c r="Q52" s="11"/>
      <c r="R52" s="11"/>
      <c r="S52" s="11"/>
      <c r="T52" s="12"/>
      <c r="U52" s="13">
        <f t="shared" si="1"/>
        <v>2</v>
      </c>
      <c r="V52" s="85" t="s">
        <v>30</v>
      </c>
      <c r="W52" s="46">
        <f>SUM(U52:U56)</f>
        <v>11</v>
      </c>
      <c r="X52" s="44">
        <f t="shared" si="2"/>
        <v>0</v>
      </c>
      <c r="Y52" s="109">
        <f>SUM(X52:X56)</f>
        <v>6</v>
      </c>
      <c r="Z52" s="106">
        <f t="shared" si="3"/>
        <v>35.294117647058826</v>
      </c>
    </row>
    <row r="53" spans="1:26" x14ac:dyDescent="0.25">
      <c r="A53" s="84"/>
      <c r="B53" s="86"/>
      <c r="C53" s="5" t="s">
        <v>15</v>
      </c>
      <c r="D53" s="4"/>
      <c r="E53" s="3"/>
      <c r="F53" s="4">
        <v>4</v>
      </c>
      <c r="G53" s="3"/>
      <c r="H53" s="3"/>
      <c r="I53" s="4">
        <v>1</v>
      </c>
      <c r="J53" s="3"/>
      <c r="K53" s="3"/>
      <c r="L53" s="3"/>
      <c r="M53" s="4">
        <v>1</v>
      </c>
      <c r="N53" s="4">
        <v>14</v>
      </c>
      <c r="O53" s="4">
        <v>4</v>
      </c>
      <c r="P53" s="3"/>
      <c r="Q53" s="3"/>
      <c r="R53" s="4"/>
      <c r="S53" s="4"/>
      <c r="T53" s="4">
        <v>5</v>
      </c>
      <c r="U53" s="7">
        <f t="shared" si="1"/>
        <v>4</v>
      </c>
      <c r="V53" s="86"/>
      <c r="W53" s="42"/>
      <c r="X53" s="44">
        <f t="shared" si="2"/>
        <v>2</v>
      </c>
      <c r="Y53" s="110"/>
      <c r="Z53" s="107"/>
    </row>
    <row r="54" spans="1:26" x14ac:dyDescent="0.25">
      <c r="A54" s="84"/>
      <c r="B54" s="86"/>
      <c r="C54" s="5" t="s">
        <v>16</v>
      </c>
      <c r="D54" s="4">
        <v>2</v>
      </c>
      <c r="E54" s="3"/>
      <c r="F54" s="3"/>
      <c r="G54" s="3"/>
      <c r="H54" s="3"/>
      <c r="I54" s="3"/>
      <c r="J54" s="3"/>
      <c r="K54" s="3"/>
      <c r="L54" s="3"/>
      <c r="M54" s="4">
        <v>3</v>
      </c>
      <c r="N54" s="4">
        <v>11</v>
      </c>
      <c r="O54" s="3"/>
      <c r="P54" s="3"/>
      <c r="Q54" s="3"/>
      <c r="R54" s="4">
        <v>9</v>
      </c>
      <c r="S54" s="4"/>
      <c r="T54" s="3"/>
      <c r="U54" s="7">
        <f t="shared" si="1"/>
        <v>3</v>
      </c>
      <c r="V54" s="86"/>
      <c r="W54" s="42"/>
      <c r="X54" s="44">
        <f t="shared" si="2"/>
        <v>1</v>
      </c>
      <c r="Y54" s="110"/>
      <c r="Z54" s="107"/>
    </row>
    <row r="55" spans="1:26" x14ac:dyDescent="0.25">
      <c r="A55" s="84"/>
      <c r="B55" s="86"/>
      <c r="C55" s="5" t="s">
        <v>17</v>
      </c>
      <c r="D55" s="4"/>
      <c r="E55" s="3"/>
      <c r="F55" s="3"/>
      <c r="G55" s="3"/>
      <c r="H55" s="3"/>
      <c r="I55" s="3"/>
      <c r="J55" s="3"/>
      <c r="K55" s="3"/>
      <c r="L55" s="3"/>
      <c r="M55" s="4">
        <v>2</v>
      </c>
      <c r="N55" s="4">
        <v>6</v>
      </c>
      <c r="O55" s="3"/>
      <c r="P55" s="3"/>
      <c r="Q55" s="3"/>
      <c r="R55" s="4">
        <v>1</v>
      </c>
      <c r="S55" s="4">
        <v>5</v>
      </c>
      <c r="T55" s="3"/>
      <c r="U55" s="7">
        <f t="shared" si="1"/>
        <v>2</v>
      </c>
      <c r="V55" s="86"/>
      <c r="W55" s="42"/>
      <c r="X55" s="44">
        <f t="shared" si="2"/>
        <v>2</v>
      </c>
      <c r="Y55" s="110"/>
      <c r="Z55" s="107"/>
    </row>
    <row r="56" spans="1:26" ht="15" customHeight="1" thickBot="1" x14ac:dyDescent="0.3">
      <c r="A56" s="87"/>
      <c r="B56" s="88"/>
      <c r="C56" s="14" t="s">
        <v>25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5">
        <v>1</v>
      </c>
      <c r="O56" s="16"/>
      <c r="P56" s="16"/>
      <c r="Q56" s="16"/>
      <c r="R56" s="16"/>
      <c r="S56" s="15"/>
      <c r="T56" s="16"/>
      <c r="U56" s="17">
        <f t="shared" si="1"/>
        <v>0</v>
      </c>
      <c r="V56" s="88"/>
      <c r="W56" s="45"/>
      <c r="X56" s="44">
        <f t="shared" si="2"/>
        <v>1</v>
      </c>
      <c r="Y56" s="111"/>
      <c r="Z56" s="108"/>
    </row>
    <row r="57" spans="1:26" x14ac:dyDescent="0.25">
      <c r="A57" s="83" t="s">
        <v>31</v>
      </c>
      <c r="B57" s="85" t="s">
        <v>13</v>
      </c>
      <c r="C57" s="10" t="s">
        <v>14</v>
      </c>
      <c r="D57" s="11"/>
      <c r="E57" s="11"/>
      <c r="F57" s="12">
        <v>1</v>
      </c>
      <c r="G57" s="11"/>
      <c r="H57" s="11"/>
      <c r="I57" s="12">
        <v>3</v>
      </c>
      <c r="J57" s="11"/>
      <c r="K57" s="11"/>
      <c r="L57" s="12"/>
      <c r="M57" s="11"/>
      <c r="N57" s="11"/>
      <c r="O57" s="12">
        <v>2</v>
      </c>
      <c r="P57" s="11"/>
      <c r="Q57" s="12"/>
      <c r="R57" s="11"/>
      <c r="S57" s="11"/>
      <c r="T57" s="12">
        <v>4</v>
      </c>
      <c r="U57" s="13">
        <f t="shared" si="1"/>
        <v>2</v>
      </c>
      <c r="V57" s="85" t="s">
        <v>31</v>
      </c>
      <c r="W57" s="46">
        <f>SUM(U57:U61)</f>
        <v>13</v>
      </c>
      <c r="X57" s="44">
        <f t="shared" si="2"/>
        <v>2</v>
      </c>
      <c r="Y57" s="109">
        <f>SUM(X57:X61)</f>
        <v>20</v>
      </c>
      <c r="Z57" s="106">
        <f t="shared" si="3"/>
        <v>60.606060606060609</v>
      </c>
    </row>
    <row r="58" spans="1:26" x14ac:dyDescent="0.25">
      <c r="A58" s="84"/>
      <c r="B58" s="86"/>
      <c r="C58" s="5" t="s">
        <v>15</v>
      </c>
      <c r="D58" s="4">
        <v>1</v>
      </c>
      <c r="E58" s="4">
        <v>1</v>
      </c>
      <c r="F58" s="4"/>
      <c r="G58" s="4"/>
      <c r="H58" s="4"/>
      <c r="I58" s="4">
        <v>14</v>
      </c>
      <c r="J58" s="3"/>
      <c r="K58" s="3"/>
      <c r="L58" s="4">
        <v>1</v>
      </c>
      <c r="M58" s="4">
        <v>3</v>
      </c>
      <c r="N58" s="4">
        <v>1</v>
      </c>
      <c r="O58" s="4">
        <v>1</v>
      </c>
      <c r="P58" s="4"/>
      <c r="Q58" s="4">
        <v>2</v>
      </c>
      <c r="R58" s="4">
        <v>7</v>
      </c>
      <c r="S58" s="4">
        <v>2</v>
      </c>
      <c r="T58" s="4">
        <v>6</v>
      </c>
      <c r="U58" s="7">
        <f t="shared" si="1"/>
        <v>4</v>
      </c>
      <c r="V58" s="86"/>
      <c r="W58" s="42"/>
      <c r="X58" s="44">
        <f t="shared" si="2"/>
        <v>7</v>
      </c>
      <c r="Y58" s="110"/>
      <c r="Z58" s="107"/>
    </row>
    <row r="59" spans="1:26" x14ac:dyDescent="0.25">
      <c r="A59" s="84"/>
      <c r="B59" s="86"/>
      <c r="C59" s="5" t="s">
        <v>16</v>
      </c>
      <c r="D59" s="4">
        <v>2</v>
      </c>
      <c r="E59" s="4">
        <v>1</v>
      </c>
      <c r="F59" s="3"/>
      <c r="G59" s="4">
        <v>1</v>
      </c>
      <c r="H59" s="4">
        <v>8</v>
      </c>
      <c r="I59" s="3"/>
      <c r="J59" s="3"/>
      <c r="K59" s="3"/>
      <c r="L59" s="3"/>
      <c r="M59" s="4">
        <v>3</v>
      </c>
      <c r="N59" s="4">
        <v>8</v>
      </c>
      <c r="O59" s="3"/>
      <c r="P59" s="4"/>
      <c r="Q59" s="3"/>
      <c r="R59" s="4">
        <v>1</v>
      </c>
      <c r="S59" s="4">
        <v>2</v>
      </c>
      <c r="T59" s="3"/>
      <c r="U59" s="7">
        <f t="shared" si="1"/>
        <v>3</v>
      </c>
      <c r="V59" s="86"/>
      <c r="W59" s="42"/>
      <c r="X59" s="44">
        <f t="shared" si="2"/>
        <v>5</v>
      </c>
      <c r="Y59" s="110"/>
      <c r="Z59" s="107"/>
    </row>
    <row r="60" spans="1:26" x14ac:dyDescent="0.25">
      <c r="A60" s="84"/>
      <c r="B60" s="86"/>
      <c r="C60" s="5" t="s">
        <v>17</v>
      </c>
      <c r="D60" s="4">
        <v>1</v>
      </c>
      <c r="E60" s="4"/>
      <c r="F60" s="3"/>
      <c r="G60" s="4"/>
      <c r="H60" s="4">
        <v>3</v>
      </c>
      <c r="I60" s="3"/>
      <c r="J60" s="3"/>
      <c r="K60" s="3"/>
      <c r="L60" s="3"/>
      <c r="M60" s="4">
        <v>1</v>
      </c>
      <c r="N60" s="4">
        <v>4</v>
      </c>
      <c r="O60" s="3"/>
      <c r="P60" s="4">
        <v>1</v>
      </c>
      <c r="Q60" s="3"/>
      <c r="R60" s="4">
        <v>12</v>
      </c>
      <c r="S60" s="4">
        <v>5</v>
      </c>
      <c r="T60" s="3"/>
      <c r="U60" s="7">
        <f t="shared" si="1"/>
        <v>4</v>
      </c>
      <c r="V60" s="86"/>
      <c r="W60" s="42"/>
      <c r="X60" s="44">
        <f t="shared" si="2"/>
        <v>3</v>
      </c>
      <c r="Y60" s="110"/>
      <c r="Z60" s="107"/>
    </row>
    <row r="61" spans="1:26" ht="15" customHeight="1" thickBot="1" x14ac:dyDescent="0.3">
      <c r="A61" s="87"/>
      <c r="B61" s="88"/>
      <c r="C61" s="14" t="s">
        <v>25</v>
      </c>
      <c r="D61" s="15"/>
      <c r="E61" s="15"/>
      <c r="F61" s="16"/>
      <c r="G61" s="15"/>
      <c r="H61" s="15">
        <v>2</v>
      </c>
      <c r="I61" s="16"/>
      <c r="J61" s="16"/>
      <c r="K61" s="16"/>
      <c r="L61" s="16"/>
      <c r="M61" s="15"/>
      <c r="N61" s="15"/>
      <c r="O61" s="16"/>
      <c r="P61" s="15"/>
      <c r="Q61" s="16"/>
      <c r="R61" s="15">
        <v>2</v>
      </c>
      <c r="S61" s="15">
        <v>1</v>
      </c>
      <c r="T61" s="16"/>
      <c r="U61" s="17">
        <f t="shared" si="1"/>
        <v>0</v>
      </c>
      <c r="V61" s="88"/>
      <c r="W61" s="45"/>
      <c r="X61" s="44">
        <f t="shared" si="2"/>
        <v>3</v>
      </c>
      <c r="Y61" s="111"/>
      <c r="Z61" s="108"/>
    </row>
    <row r="62" spans="1:26" x14ac:dyDescent="0.25">
      <c r="A62" s="83" t="s">
        <v>32</v>
      </c>
      <c r="B62" s="85" t="s">
        <v>13</v>
      </c>
      <c r="C62" s="10" t="s">
        <v>15</v>
      </c>
      <c r="D62" s="11"/>
      <c r="E62" s="11"/>
      <c r="F62" s="11"/>
      <c r="G62" s="12"/>
      <c r="H62" s="11"/>
      <c r="I62" s="12">
        <v>4</v>
      </c>
      <c r="J62" s="12"/>
      <c r="K62" s="12">
        <v>1</v>
      </c>
      <c r="L62" s="11"/>
      <c r="M62" s="12">
        <v>3</v>
      </c>
      <c r="N62" s="12">
        <v>2</v>
      </c>
      <c r="O62" s="12">
        <v>3</v>
      </c>
      <c r="P62" s="11"/>
      <c r="Q62" s="11"/>
      <c r="R62" s="12"/>
      <c r="S62" s="12"/>
      <c r="T62" s="12">
        <v>9</v>
      </c>
      <c r="U62" s="13">
        <f t="shared" si="1"/>
        <v>4</v>
      </c>
      <c r="V62" s="85" t="s">
        <v>32</v>
      </c>
      <c r="W62" s="46">
        <f>SUM(U62:U65)</f>
        <v>14</v>
      </c>
      <c r="X62" s="44">
        <f t="shared" si="2"/>
        <v>2</v>
      </c>
      <c r="Y62" s="109">
        <f>SUM(X62:X65)</f>
        <v>3</v>
      </c>
      <c r="Z62" s="106">
        <f t="shared" si="3"/>
        <v>17.647058823529413</v>
      </c>
    </row>
    <row r="63" spans="1:26" x14ac:dyDescent="0.25">
      <c r="A63" s="84"/>
      <c r="B63" s="86"/>
      <c r="C63" s="5" t="s">
        <v>16</v>
      </c>
      <c r="D63" s="3"/>
      <c r="E63" s="3"/>
      <c r="F63" s="3"/>
      <c r="G63" s="4">
        <v>3</v>
      </c>
      <c r="H63" s="3"/>
      <c r="I63" s="3"/>
      <c r="J63" s="4">
        <v>3</v>
      </c>
      <c r="K63" s="3"/>
      <c r="L63" s="3"/>
      <c r="M63" s="4">
        <v>5</v>
      </c>
      <c r="N63" s="4">
        <v>8</v>
      </c>
      <c r="O63" s="3"/>
      <c r="P63" s="3"/>
      <c r="Q63" s="3"/>
      <c r="R63" s="4">
        <v>8</v>
      </c>
      <c r="S63" s="4">
        <v>3</v>
      </c>
      <c r="T63" s="3"/>
      <c r="U63" s="7">
        <f t="shared" si="1"/>
        <v>6</v>
      </c>
      <c r="V63" s="86"/>
      <c r="W63" s="42"/>
      <c r="X63" s="44">
        <f t="shared" si="2"/>
        <v>0</v>
      </c>
      <c r="Y63" s="110"/>
      <c r="Z63" s="107"/>
    </row>
    <row r="64" spans="1:26" x14ac:dyDescent="0.25">
      <c r="A64" s="84"/>
      <c r="B64" s="86"/>
      <c r="C64" s="5" t="s">
        <v>17</v>
      </c>
      <c r="D64" s="3"/>
      <c r="E64" s="3"/>
      <c r="F64" s="3"/>
      <c r="G64" s="4"/>
      <c r="H64" s="3"/>
      <c r="I64" s="3"/>
      <c r="J64" s="4"/>
      <c r="K64" s="3"/>
      <c r="L64" s="3"/>
      <c r="M64" s="4">
        <v>4</v>
      </c>
      <c r="N64" s="4">
        <v>7</v>
      </c>
      <c r="O64" s="3"/>
      <c r="P64" s="3"/>
      <c r="Q64" s="3"/>
      <c r="R64" s="4">
        <v>14</v>
      </c>
      <c r="S64" s="4">
        <v>1</v>
      </c>
      <c r="T64" s="3"/>
      <c r="U64" s="7">
        <f t="shared" si="1"/>
        <v>3</v>
      </c>
      <c r="V64" s="86"/>
      <c r="W64" s="42"/>
      <c r="X64" s="44">
        <f t="shared" si="2"/>
        <v>1</v>
      </c>
      <c r="Y64" s="110"/>
      <c r="Z64" s="107"/>
    </row>
    <row r="65" spans="1:26" ht="15" customHeight="1" thickBot="1" x14ac:dyDescent="0.3">
      <c r="A65" s="87"/>
      <c r="B65" s="88"/>
      <c r="C65" s="14" t="s">
        <v>25</v>
      </c>
      <c r="D65" s="16"/>
      <c r="E65" s="16"/>
      <c r="F65" s="16"/>
      <c r="G65" s="16"/>
      <c r="H65" s="16"/>
      <c r="I65" s="16"/>
      <c r="J65" s="15"/>
      <c r="K65" s="16"/>
      <c r="L65" s="16"/>
      <c r="M65" s="16"/>
      <c r="N65" s="15">
        <v>5</v>
      </c>
      <c r="O65" s="16"/>
      <c r="P65" s="16"/>
      <c r="Q65" s="16"/>
      <c r="R65" s="16"/>
      <c r="S65" s="15"/>
      <c r="T65" s="16"/>
      <c r="U65" s="17">
        <f t="shared" si="1"/>
        <v>1</v>
      </c>
      <c r="V65" s="88"/>
      <c r="W65" s="45"/>
      <c r="X65" s="44">
        <f t="shared" si="2"/>
        <v>0</v>
      </c>
      <c r="Y65" s="111"/>
      <c r="Z65" s="108"/>
    </row>
    <row r="66" spans="1:26" x14ac:dyDescent="0.25">
      <c r="A66" s="83" t="s">
        <v>33</v>
      </c>
      <c r="B66" s="85" t="s">
        <v>13</v>
      </c>
      <c r="C66" s="10" t="s">
        <v>14</v>
      </c>
      <c r="D66" s="11"/>
      <c r="E66" s="11"/>
      <c r="F66" s="12">
        <v>2</v>
      </c>
      <c r="G66" s="11"/>
      <c r="H66" s="11"/>
      <c r="I66" s="12">
        <v>6</v>
      </c>
      <c r="J66" s="11"/>
      <c r="K66" s="11"/>
      <c r="L66" s="12"/>
      <c r="M66" s="11"/>
      <c r="N66" s="11"/>
      <c r="O66" s="12">
        <v>9</v>
      </c>
      <c r="P66" s="11"/>
      <c r="Q66" s="11"/>
      <c r="R66" s="11"/>
      <c r="S66" s="11"/>
      <c r="T66" s="12">
        <v>7</v>
      </c>
      <c r="U66" s="13">
        <f t="shared" si="1"/>
        <v>3</v>
      </c>
      <c r="V66" s="85" t="s">
        <v>33</v>
      </c>
      <c r="W66" s="46">
        <f>SUM(U66:U70)</f>
        <v>18</v>
      </c>
      <c r="X66" s="44">
        <f t="shared" si="2"/>
        <v>1</v>
      </c>
      <c r="Y66" s="109">
        <f>SUM(X66:X70)</f>
        <v>14</v>
      </c>
      <c r="Z66" s="106">
        <f t="shared" si="3"/>
        <v>43.75</v>
      </c>
    </row>
    <row r="67" spans="1:26" x14ac:dyDescent="0.25">
      <c r="A67" s="84"/>
      <c r="B67" s="86"/>
      <c r="C67" s="5" t="s">
        <v>15</v>
      </c>
      <c r="D67" s="3"/>
      <c r="E67" s="4">
        <v>1</v>
      </c>
      <c r="F67" s="4">
        <v>3</v>
      </c>
      <c r="G67" s="4">
        <v>2</v>
      </c>
      <c r="H67" s="4">
        <v>2</v>
      </c>
      <c r="I67" s="4">
        <v>8</v>
      </c>
      <c r="J67" s="3"/>
      <c r="K67" s="3"/>
      <c r="L67" s="4">
        <v>2</v>
      </c>
      <c r="M67" s="4">
        <v>3</v>
      </c>
      <c r="N67" s="4">
        <v>23</v>
      </c>
      <c r="O67" s="4">
        <v>2</v>
      </c>
      <c r="P67" s="4"/>
      <c r="Q67" s="3"/>
      <c r="R67" s="4">
        <v>12</v>
      </c>
      <c r="S67" s="4">
        <v>4</v>
      </c>
      <c r="T67" s="4">
        <v>12</v>
      </c>
      <c r="U67" s="7">
        <f t="shared" si="1"/>
        <v>7</v>
      </c>
      <c r="V67" s="86"/>
      <c r="W67" s="42"/>
      <c r="X67" s="44">
        <f t="shared" si="2"/>
        <v>5</v>
      </c>
      <c r="Y67" s="110"/>
      <c r="Z67" s="107"/>
    </row>
    <row r="68" spans="1:26" x14ac:dyDescent="0.25">
      <c r="A68" s="84"/>
      <c r="B68" s="86"/>
      <c r="C68" s="5" t="s">
        <v>16</v>
      </c>
      <c r="D68" s="3"/>
      <c r="E68" s="4"/>
      <c r="F68" s="4"/>
      <c r="G68" s="4">
        <v>2</v>
      </c>
      <c r="H68" s="4">
        <v>15</v>
      </c>
      <c r="I68" s="4"/>
      <c r="J68" s="3"/>
      <c r="K68" s="3"/>
      <c r="L68" s="4">
        <v>1</v>
      </c>
      <c r="M68" s="4">
        <v>1</v>
      </c>
      <c r="N68" s="4">
        <v>1</v>
      </c>
      <c r="O68" s="4"/>
      <c r="P68" s="4">
        <v>1</v>
      </c>
      <c r="Q68" s="3"/>
      <c r="R68" s="4">
        <v>13</v>
      </c>
      <c r="S68" s="4">
        <v>6</v>
      </c>
      <c r="T68" s="4"/>
      <c r="U68" s="7">
        <f t="shared" si="1"/>
        <v>3</v>
      </c>
      <c r="V68" s="86"/>
      <c r="W68" s="42"/>
      <c r="X68" s="44">
        <f t="shared" si="2"/>
        <v>5</v>
      </c>
      <c r="Y68" s="110"/>
      <c r="Z68" s="107"/>
    </row>
    <row r="69" spans="1:26" x14ac:dyDescent="0.25">
      <c r="A69" s="84"/>
      <c r="B69" s="86"/>
      <c r="C69" s="5" t="s">
        <v>17</v>
      </c>
      <c r="D69" s="3"/>
      <c r="E69" s="4"/>
      <c r="F69" s="3"/>
      <c r="G69" s="4"/>
      <c r="H69" s="4">
        <v>6</v>
      </c>
      <c r="I69" s="3"/>
      <c r="J69" s="3"/>
      <c r="K69" s="3"/>
      <c r="L69" s="3"/>
      <c r="M69" s="4"/>
      <c r="N69" s="4">
        <v>9</v>
      </c>
      <c r="O69" s="3"/>
      <c r="P69" s="4"/>
      <c r="Q69" s="3"/>
      <c r="R69" s="4">
        <v>14</v>
      </c>
      <c r="S69" s="4">
        <v>1</v>
      </c>
      <c r="T69" s="3"/>
      <c r="U69" s="7">
        <f t="shared" si="1"/>
        <v>3</v>
      </c>
      <c r="V69" s="86"/>
      <c r="W69" s="42"/>
      <c r="X69" s="44">
        <f t="shared" si="2"/>
        <v>1</v>
      </c>
      <c r="Y69" s="110"/>
      <c r="Z69" s="107"/>
    </row>
    <row r="70" spans="1:26" ht="15" customHeight="1" thickBot="1" x14ac:dyDescent="0.3">
      <c r="A70" s="87"/>
      <c r="B70" s="88"/>
      <c r="C70" s="14" t="s">
        <v>25</v>
      </c>
      <c r="D70" s="16"/>
      <c r="E70" s="15"/>
      <c r="F70" s="16"/>
      <c r="G70" s="15"/>
      <c r="H70" s="15">
        <v>2</v>
      </c>
      <c r="I70" s="16"/>
      <c r="J70" s="16"/>
      <c r="K70" s="16"/>
      <c r="L70" s="16"/>
      <c r="M70" s="15"/>
      <c r="N70" s="15">
        <v>5</v>
      </c>
      <c r="O70" s="16"/>
      <c r="P70" s="15"/>
      <c r="Q70" s="16"/>
      <c r="R70" s="15">
        <v>2</v>
      </c>
      <c r="S70" s="15">
        <v>6</v>
      </c>
      <c r="T70" s="16"/>
      <c r="U70" s="17">
        <f t="shared" si="1"/>
        <v>2</v>
      </c>
      <c r="V70" s="88"/>
      <c r="W70" s="45"/>
      <c r="X70" s="44">
        <f t="shared" si="2"/>
        <v>2</v>
      </c>
      <c r="Y70" s="111"/>
      <c r="Z70" s="108"/>
    </row>
    <row r="71" spans="1:26" x14ac:dyDescent="0.25">
      <c r="A71" s="83" t="s">
        <v>34</v>
      </c>
      <c r="B71" s="85" t="s">
        <v>13</v>
      </c>
      <c r="C71" s="10" t="s">
        <v>14</v>
      </c>
      <c r="D71" s="11"/>
      <c r="E71" s="11"/>
      <c r="F71" s="12"/>
      <c r="G71" s="11"/>
      <c r="H71" s="11"/>
      <c r="I71" s="12">
        <v>2</v>
      </c>
      <c r="J71" s="11"/>
      <c r="K71" s="11"/>
      <c r="L71" s="12"/>
      <c r="M71" s="11"/>
      <c r="N71" s="11"/>
      <c r="O71" s="12"/>
      <c r="P71" s="11"/>
      <c r="Q71" s="11"/>
      <c r="R71" s="11"/>
      <c r="S71" s="11"/>
      <c r="T71" s="12">
        <v>6</v>
      </c>
      <c r="U71" s="13">
        <f t="shared" si="1"/>
        <v>1</v>
      </c>
      <c r="V71" s="85" t="s">
        <v>34</v>
      </c>
      <c r="W71" s="46">
        <f>SUM(U71:U75)</f>
        <v>19</v>
      </c>
      <c r="X71" s="44">
        <f t="shared" si="2"/>
        <v>1</v>
      </c>
      <c r="Y71" s="109">
        <f>SUM(X71:X75)</f>
        <v>12</v>
      </c>
      <c r="Z71" s="106">
        <f t="shared" si="3"/>
        <v>38.70967741935484</v>
      </c>
    </row>
    <row r="72" spans="1:26" x14ac:dyDescent="0.25">
      <c r="A72" s="84"/>
      <c r="B72" s="86"/>
      <c r="C72" s="5" t="s">
        <v>15</v>
      </c>
      <c r="D72" s="4"/>
      <c r="E72" s="4"/>
      <c r="F72" s="4">
        <v>1</v>
      </c>
      <c r="G72" s="4">
        <v>4</v>
      </c>
      <c r="H72" s="4">
        <v>6</v>
      </c>
      <c r="I72" s="4">
        <v>14</v>
      </c>
      <c r="J72" s="3"/>
      <c r="K72" s="3"/>
      <c r="L72" s="4">
        <v>2</v>
      </c>
      <c r="M72" s="4">
        <v>4</v>
      </c>
      <c r="N72" s="4">
        <v>13</v>
      </c>
      <c r="O72" s="4">
        <v>3</v>
      </c>
      <c r="P72" s="3"/>
      <c r="Q72" s="3"/>
      <c r="R72" s="4">
        <v>5</v>
      </c>
      <c r="S72" s="4">
        <v>2</v>
      </c>
      <c r="T72" s="4">
        <v>5</v>
      </c>
      <c r="U72" s="7">
        <f t="shared" ref="U72:U102" si="4">COUNTIF(D72:T72,"&gt;="&amp;$B$1)</f>
        <v>8</v>
      </c>
      <c r="V72" s="86"/>
      <c r="W72" s="42"/>
      <c r="X72" s="44">
        <f t="shared" si="2"/>
        <v>3</v>
      </c>
      <c r="Y72" s="110"/>
      <c r="Z72" s="107"/>
    </row>
    <row r="73" spans="1:26" x14ac:dyDescent="0.25">
      <c r="A73" s="84"/>
      <c r="B73" s="86"/>
      <c r="C73" s="5" t="s">
        <v>16</v>
      </c>
      <c r="D73" s="4"/>
      <c r="E73" s="4">
        <v>2</v>
      </c>
      <c r="F73" s="4"/>
      <c r="G73" s="4">
        <v>2</v>
      </c>
      <c r="H73" s="4">
        <v>4</v>
      </c>
      <c r="I73" s="4"/>
      <c r="J73" s="3"/>
      <c r="K73" s="3"/>
      <c r="L73" s="4">
        <v>2</v>
      </c>
      <c r="M73" s="4">
        <v>2</v>
      </c>
      <c r="N73" s="4">
        <v>7</v>
      </c>
      <c r="O73" s="4"/>
      <c r="P73" s="3"/>
      <c r="Q73" s="3"/>
      <c r="R73" s="4">
        <v>12</v>
      </c>
      <c r="S73" s="4">
        <v>3</v>
      </c>
      <c r="T73" s="4"/>
      <c r="U73" s="7">
        <f t="shared" si="4"/>
        <v>4</v>
      </c>
      <c r="V73" s="86"/>
      <c r="W73" s="42"/>
      <c r="X73" s="44">
        <f t="shared" si="2"/>
        <v>4</v>
      </c>
      <c r="Y73" s="110"/>
      <c r="Z73" s="107"/>
    </row>
    <row r="74" spans="1:26" x14ac:dyDescent="0.25">
      <c r="A74" s="84"/>
      <c r="B74" s="86"/>
      <c r="C74" s="5" t="s">
        <v>17</v>
      </c>
      <c r="D74" s="4">
        <v>1</v>
      </c>
      <c r="E74" s="4">
        <v>3</v>
      </c>
      <c r="F74" s="4"/>
      <c r="G74" s="4">
        <v>3</v>
      </c>
      <c r="H74" s="4">
        <v>4</v>
      </c>
      <c r="I74" s="4"/>
      <c r="J74" s="3"/>
      <c r="K74" s="3"/>
      <c r="L74" s="4">
        <v>2</v>
      </c>
      <c r="M74" s="4">
        <v>2</v>
      </c>
      <c r="N74" s="4">
        <v>3</v>
      </c>
      <c r="O74" s="4"/>
      <c r="P74" s="3"/>
      <c r="Q74" s="3"/>
      <c r="R74" s="4">
        <v>9</v>
      </c>
      <c r="S74" s="4">
        <v>7</v>
      </c>
      <c r="T74" s="4"/>
      <c r="U74" s="7">
        <f t="shared" si="4"/>
        <v>6</v>
      </c>
      <c r="V74" s="86"/>
      <c r="W74" s="42"/>
      <c r="X74" s="44">
        <f t="shared" ref="X74:X102" si="5">COUNTIF(D74:T74,"&lt;"&amp;$B$1)</f>
        <v>3</v>
      </c>
      <c r="Y74" s="110"/>
      <c r="Z74" s="107"/>
    </row>
    <row r="75" spans="1:26" ht="15" customHeight="1" thickBot="1" x14ac:dyDescent="0.3">
      <c r="A75" s="87"/>
      <c r="B75" s="88"/>
      <c r="C75" s="14" t="s">
        <v>25</v>
      </c>
      <c r="D75" s="16"/>
      <c r="E75" s="15"/>
      <c r="F75" s="16"/>
      <c r="G75" s="16"/>
      <c r="H75" s="15"/>
      <c r="I75" s="16"/>
      <c r="J75" s="16"/>
      <c r="K75" s="16"/>
      <c r="L75" s="16"/>
      <c r="M75" s="16"/>
      <c r="N75" s="15"/>
      <c r="O75" s="16"/>
      <c r="P75" s="16"/>
      <c r="Q75" s="16"/>
      <c r="R75" s="16"/>
      <c r="S75" s="15">
        <v>2</v>
      </c>
      <c r="T75" s="16"/>
      <c r="U75" s="17">
        <f t="shared" si="4"/>
        <v>0</v>
      </c>
      <c r="V75" s="88"/>
      <c r="W75" s="45"/>
      <c r="X75" s="44">
        <f t="shared" si="5"/>
        <v>1</v>
      </c>
      <c r="Y75" s="111"/>
      <c r="Z75" s="108"/>
    </row>
    <row r="76" spans="1:26" x14ac:dyDescent="0.25">
      <c r="A76" s="83" t="s">
        <v>35</v>
      </c>
      <c r="B76" s="85" t="s">
        <v>13</v>
      </c>
      <c r="C76" s="10" t="s">
        <v>14</v>
      </c>
      <c r="D76" s="11"/>
      <c r="E76" s="11"/>
      <c r="F76" s="12"/>
      <c r="G76" s="11"/>
      <c r="H76" s="11"/>
      <c r="I76" s="12"/>
      <c r="J76" s="11"/>
      <c r="K76" s="11"/>
      <c r="L76" s="11"/>
      <c r="M76" s="11"/>
      <c r="N76" s="11"/>
      <c r="O76" s="12"/>
      <c r="P76" s="11"/>
      <c r="Q76" s="11"/>
      <c r="R76" s="11"/>
      <c r="S76" s="11"/>
      <c r="T76" s="12">
        <v>2</v>
      </c>
      <c r="U76" s="13">
        <f t="shared" si="4"/>
        <v>0</v>
      </c>
      <c r="V76" s="85" t="s">
        <v>35</v>
      </c>
      <c r="W76" s="46">
        <f>SUM(U76:U79)</f>
        <v>12</v>
      </c>
      <c r="X76" s="44">
        <f t="shared" si="5"/>
        <v>1</v>
      </c>
      <c r="Y76" s="109">
        <f>SUM(X76:X79)</f>
        <v>6</v>
      </c>
      <c r="Z76" s="106">
        <f t="shared" ref="Z76:Z100" si="6">(Y76/(Y76+W76))*100</f>
        <v>33.333333333333329</v>
      </c>
    </row>
    <row r="77" spans="1:26" x14ac:dyDescent="0.25">
      <c r="A77" s="84"/>
      <c r="B77" s="86"/>
      <c r="C77" s="5" t="s">
        <v>15</v>
      </c>
      <c r="D77" s="3"/>
      <c r="E77" s="4">
        <v>3</v>
      </c>
      <c r="F77" s="4">
        <v>4</v>
      </c>
      <c r="G77" s="3"/>
      <c r="H77" s="4">
        <v>3</v>
      </c>
      <c r="I77" s="4">
        <v>6</v>
      </c>
      <c r="J77" s="3"/>
      <c r="K77" s="3"/>
      <c r="L77" s="3"/>
      <c r="M77" s="4">
        <v>1</v>
      </c>
      <c r="N77" s="4">
        <v>8</v>
      </c>
      <c r="O77" s="4">
        <v>7</v>
      </c>
      <c r="P77" s="3"/>
      <c r="Q77" s="3"/>
      <c r="R77" s="4">
        <v>3</v>
      </c>
      <c r="S77" s="4">
        <v>2</v>
      </c>
      <c r="T77" s="4">
        <v>1</v>
      </c>
      <c r="U77" s="7">
        <f t="shared" si="4"/>
        <v>7</v>
      </c>
      <c r="V77" s="86"/>
      <c r="W77" s="42"/>
      <c r="X77" s="44">
        <f t="shared" si="5"/>
        <v>3</v>
      </c>
      <c r="Y77" s="110"/>
      <c r="Z77" s="107"/>
    </row>
    <row r="78" spans="1:26" x14ac:dyDescent="0.25">
      <c r="A78" s="84"/>
      <c r="B78" s="86"/>
      <c r="C78" s="5" t="s">
        <v>16</v>
      </c>
      <c r="D78" s="3"/>
      <c r="E78" s="4"/>
      <c r="F78" s="3"/>
      <c r="G78" s="3"/>
      <c r="H78" s="4"/>
      <c r="I78" s="3"/>
      <c r="J78" s="3"/>
      <c r="K78" s="3"/>
      <c r="L78" s="3"/>
      <c r="M78" s="4"/>
      <c r="N78" s="4">
        <v>6</v>
      </c>
      <c r="O78" s="3"/>
      <c r="P78" s="3"/>
      <c r="Q78" s="3"/>
      <c r="R78" s="4">
        <v>6</v>
      </c>
      <c r="S78" s="4">
        <v>3</v>
      </c>
      <c r="T78" s="3"/>
      <c r="U78" s="7">
        <f t="shared" si="4"/>
        <v>3</v>
      </c>
      <c r="V78" s="86"/>
      <c r="W78" s="42"/>
      <c r="X78" s="44">
        <f t="shared" si="5"/>
        <v>0</v>
      </c>
      <c r="Y78" s="110"/>
      <c r="Z78" s="107"/>
    </row>
    <row r="79" spans="1:26" ht="15" customHeight="1" thickBot="1" x14ac:dyDescent="0.3">
      <c r="A79" s="87"/>
      <c r="B79" s="88"/>
      <c r="C79" s="14" t="s">
        <v>17</v>
      </c>
      <c r="D79" s="16"/>
      <c r="E79" s="15"/>
      <c r="F79" s="16"/>
      <c r="G79" s="16"/>
      <c r="H79" s="15">
        <v>1</v>
      </c>
      <c r="I79" s="16"/>
      <c r="J79" s="16"/>
      <c r="K79" s="16"/>
      <c r="L79" s="16"/>
      <c r="M79" s="15"/>
      <c r="N79" s="15">
        <v>4</v>
      </c>
      <c r="O79" s="16"/>
      <c r="P79" s="16"/>
      <c r="Q79" s="16"/>
      <c r="R79" s="15">
        <v>1</v>
      </c>
      <c r="S79" s="15">
        <v>9</v>
      </c>
      <c r="T79" s="16"/>
      <c r="U79" s="17">
        <f t="shared" si="4"/>
        <v>2</v>
      </c>
      <c r="V79" s="88"/>
      <c r="W79" s="45"/>
      <c r="X79" s="44">
        <f t="shared" si="5"/>
        <v>2</v>
      </c>
      <c r="Y79" s="111"/>
      <c r="Z79" s="108"/>
    </row>
    <row r="80" spans="1:26" x14ac:dyDescent="0.25">
      <c r="A80" s="83" t="s">
        <v>36</v>
      </c>
      <c r="B80" s="85" t="s">
        <v>13</v>
      </c>
      <c r="C80" s="10" t="s">
        <v>14</v>
      </c>
      <c r="D80" s="11"/>
      <c r="E80" s="11"/>
      <c r="F80" s="12">
        <v>2</v>
      </c>
      <c r="G80" s="11"/>
      <c r="H80" s="11"/>
      <c r="I80" s="12">
        <v>1</v>
      </c>
      <c r="J80" s="11"/>
      <c r="K80" s="11"/>
      <c r="L80" s="12"/>
      <c r="M80" s="11"/>
      <c r="N80" s="11"/>
      <c r="O80" s="12">
        <v>1</v>
      </c>
      <c r="P80" s="11"/>
      <c r="Q80" s="12">
        <v>1</v>
      </c>
      <c r="R80" s="11"/>
      <c r="S80" s="11"/>
      <c r="T80" s="12">
        <v>3</v>
      </c>
      <c r="U80" s="13">
        <f t="shared" si="4"/>
        <v>1</v>
      </c>
      <c r="V80" s="85" t="s">
        <v>36</v>
      </c>
      <c r="W80" s="46">
        <f>SUM(U80:U83)</f>
        <v>19</v>
      </c>
      <c r="X80" s="44">
        <f t="shared" si="5"/>
        <v>4</v>
      </c>
      <c r="Y80" s="109">
        <f>SUM(X80:X84)</f>
        <v>21</v>
      </c>
      <c r="Z80" s="106">
        <f t="shared" si="6"/>
        <v>52.5</v>
      </c>
    </row>
    <row r="81" spans="1:26" x14ac:dyDescent="0.25">
      <c r="A81" s="84"/>
      <c r="B81" s="86"/>
      <c r="C81" s="5" t="s">
        <v>15</v>
      </c>
      <c r="D81" s="4">
        <v>1</v>
      </c>
      <c r="E81" s="4">
        <v>2</v>
      </c>
      <c r="F81" s="4">
        <v>2</v>
      </c>
      <c r="G81" s="4">
        <v>4</v>
      </c>
      <c r="H81" s="4">
        <v>9</v>
      </c>
      <c r="I81" s="4">
        <v>8</v>
      </c>
      <c r="J81" s="3"/>
      <c r="K81" s="3"/>
      <c r="L81" s="4">
        <v>3</v>
      </c>
      <c r="M81" s="4">
        <v>3</v>
      </c>
      <c r="N81" s="4">
        <v>2</v>
      </c>
      <c r="O81" s="4">
        <v>6</v>
      </c>
      <c r="P81" s="4"/>
      <c r="Q81" s="4">
        <v>1</v>
      </c>
      <c r="R81" s="4">
        <v>1</v>
      </c>
      <c r="S81" s="4">
        <v>5</v>
      </c>
      <c r="T81" s="4">
        <v>8</v>
      </c>
      <c r="U81" s="7">
        <f t="shared" si="4"/>
        <v>8</v>
      </c>
      <c r="V81" s="86"/>
      <c r="W81" s="42"/>
      <c r="X81" s="44">
        <f t="shared" si="5"/>
        <v>6</v>
      </c>
      <c r="Y81" s="110"/>
      <c r="Z81" s="107"/>
    </row>
    <row r="82" spans="1:26" x14ac:dyDescent="0.25">
      <c r="A82" s="84"/>
      <c r="B82" s="86"/>
      <c r="C82" s="5" t="s">
        <v>16</v>
      </c>
      <c r="D82" s="4">
        <v>2</v>
      </c>
      <c r="E82" s="4">
        <v>4</v>
      </c>
      <c r="F82" s="4"/>
      <c r="G82" s="4">
        <v>1</v>
      </c>
      <c r="H82" s="4">
        <v>9</v>
      </c>
      <c r="I82" s="4"/>
      <c r="J82" s="3"/>
      <c r="K82" s="3"/>
      <c r="L82" s="4">
        <v>3</v>
      </c>
      <c r="M82" s="4">
        <v>8</v>
      </c>
      <c r="N82" s="4">
        <v>16</v>
      </c>
      <c r="O82" s="4"/>
      <c r="P82" s="4">
        <v>1</v>
      </c>
      <c r="Q82" s="4"/>
      <c r="R82" s="4">
        <v>13</v>
      </c>
      <c r="S82" s="4">
        <v>4</v>
      </c>
      <c r="T82" s="4"/>
      <c r="U82" s="7">
        <f t="shared" si="4"/>
        <v>7</v>
      </c>
      <c r="V82" s="86"/>
      <c r="W82" s="42"/>
      <c r="X82" s="44">
        <f t="shared" si="5"/>
        <v>3</v>
      </c>
      <c r="Y82" s="110"/>
      <c r="Z82" s="107"/>
    </row>
    <row r="83" spans="1:26" x14ac:dyDescent="0.25">
      <c r="A83" s="84"/>
      <c r="B83" s="86"/>
      <c r="C83" s="5" t="s">
        <v>17</v>
      </c>
      <c r="D83" s="4"/>
      <c r="E83" s="4"/>
      <c r="F83" s="4"/>
      <c r="G83" s="4">
        <v>3</v>
      </c>
      <c r="H83" s="4">
        <v>1</v>
      </c>
      <c r="I83" s="4"/>
      <c r="J83" s="3"/>
      <c r="K83" s="3"/>
      <c r="L83" s="4">
        <v>1</v>
      </c>
      <c r="M83" s="4">
        <v>1</v>
      </c>
      <c r="N83" s="4">
        <v>6</v>
      </c>
      <c r="O83" s="4"/>
      <c r="P83" s="4"/>
      <c r="Q83" s="4"/>
      <c r="R83" s="4">
        <v>2</v>
      </c>
      <c r="S83" s="4">
        <v>14</v>
      </c>
      <c r="T83" s="4"/>
      <c r="U83" s="7">
        <f t="shared" si="4"/>
        <v>3</v>
      </c>
      <c r="V83" s="86"/>
      <c r="W83" s="42"/>
      <c r="X83" s="44">
        <f t="shared" si="5"/>
        <v>4</v>
      </c>
      <c r="Y83" s="110"/>
      <c r="Z83" s="107"/>
    </row>
    <row r="84" spans="1:26" ht="15" customHeight="1" thickBot="1" x14ac:dyDescent="0.3">
      <c r="A84" s="87"/>
      <c r="B84" s="88"/>
      <c r="C84" s="14" t="s">
        <v>25</v>
      </c>
      <c r="D84" s="15"/>
      <c r="E84" s="15"/>
      <c r="F84" s="16"/>
      <c r="G84" s="15"/>
      <c r="H84" s="15">
        <v>2</v>
      </c>
      <c r="I84" s="16"/>
      <c r="J84" s="16"/>
      <c r="K84" s="16"/>
      <c r="L84" s="16"/>
      <c r="M84" s="15"/>
      <c r="N84" s="15">
        <v>2</v>
      </c>
      <c r="O84" s="16"/>
      <c r="P84" s="15"/>
      <c r="Q84" s="16"/>
      <c r="R84" s="15">
        <v>1</v>
      </c>
      <c r="S84" s="15">
        <v>2</v>
      </c>
      <c r="T84" s="16"/>
      <c r="U84" s="17">
        <f t="shared" si="4"/>
        <v>0</v>
      </c>
      <c r="V84" s="88"/>
      <c r="W84" s="45"/>
      <c r="X84" s="44">
        <f t="shared" si="5"/>
        <v>4</v>
      </c>
      <c r="Y84" s="111"/>
      <c r="Z84" s="108"/>
    </row>
    <row r="85" spans="1:26" x14ac:dyDescent="0.25">
      <c r="A85" s="83" t="s">
        <v>37</v>
      </c>
      <c r="B85" s="85" t="s">
        <v>13</v>
      </c>
      <c r="C85" s="10" t="s">
        <v>15</v>
      </c>
      <c r="D85" s="11"/>
      <c r="E85" s="12">
        <v>1</v>
      </c>
      <c r="F85" s="12">
        <v>1</v>
      </c>
      <c r="G85" s="12">
        <v>2</v>
      </c>
      <c r="H85" s="12">
        <v>3</v>
      </c>
      <c r="I85" s="12">
        <v>1</v>
      </c>
      <c r="J85" s="11"/>
      <c r="K85" s="11"/>
      <c r="L85" s="11"/>
      <c r="M85" s="12">
        <v>4</v>
      </c>
      <c r="N85" s="12">
        <v>9</v>
      </c>
      <c r="O85" s="12">
        <v>1</v>
      </c>
      <c r="P85" s="12"/>
      <c r="Q85" s="11"/>
      <c r="R85" s="12">
        <v>4</v>
      </c>
      <c r="S85" s="12">
        <v>3</v>
      </c>
      <c r="T85" s="12">
        <v>2</v>
      </c>
      <c r="U85" s="13">
        <f t="shared" si="4"/>
        <v>5</v>
      </c>
      <c r="V85" s="85" t="s">
        <v>37</v>
      </c>
      <c r="W85" s="46">
        <f>SUM(U85:U88)</f>
        <v>11</v>
      </c>
      <c r="X85" s="44">
        <f t="shared" si="5"/>
        <v>6</v>
      </c>
      <c r="Y85" s="109">
        <f>SUM(X85:X88)</f>
        <v>16</v>
      </c>
      <c r="Z85" s="106">
        <f t="shared" si="6"/>
        <v>59.259259259259252</v>
      </c>
    </row>
    <row r="86" spans="1:26" x14ac:dyDescent="0.25">
      <c r="A86" s="84"/>
      <c r="B86" s="86"/>
      <c r="C86" s="5" t="s">
        <v>16</v>
      </c>
      <c r="D86" s="3"/>
      <c r="E86" s="4">
        <v>1</v>
      </c>
      <c r="F86" s="3"/>
      <c r="G86" s="4">
        <v>2</v>
      </c>
      <c r="H86" s="4">
        <v>6</v>
      </c>
      <c r="I86" s="3"/>
      <c r="J86" s="3"/>
      <c r="K86" s="3"/>
      <c r="L86" s="3"/>
      <c r="M86" s="4">
        <v>2</v>
      </c>
      <c r="N86" s="4">
        <v>4</v>
      </c>
      <c r="O86" s="3"/>
      <c r="P86" s="4"/>
      <c r="Q86" s="3"/>
      <c r="R86" s="4">
        <v>1</v>
      </c>
      <c r="S86" s="4">
        <v>1</v>
      </c>
      <c r="T86" s="3"/>
      <c r="U86" s="7">
        <f t="shared" si="4"/>
        <v>2</v>
      </c>
      <c r="V86" s="86"/>
      <c r="W86" s="42"/>
      <c r="X86" s="44">
        <f t="shared" si="5"/>
        <v>5</v>
      </c>
      <c r="Y86" s="110"/>
      <c r="Z86" s="107"/>
    </row>
    <row r="87" spans="1:26" x14ac:dyDescent="0.25">
      <c r="A87" s="84"/>
      <c r="B87" s="86"/>
      <c r="C87" s="5" t="s">
        <v>17</v>
      </c>
      <c r="D87" s="3"/>
      <c r="E87" s="4">
        <v>1</v>
      </c>
      <c r="F87" s="3"/>
      <c r="G87" s="4">
        <v>1</v>
      </c>
      <c r="H87" s="4">
        <v>3</v>
      </c>
      <c r="I87" s="3"/>
      <c r="J87" s="3"/>
      <c r="K87" s="3"/>
      <c r="L87" s="3"/>
      <c r="M87" s="4">
        <v>2</v>
      </c>
      <c r="N87" s="4">
        <v>3</v>
      </c>
      <c r="O87" s="3"/>
      <c r="P87" s="4">
        <v>1</v>
      </c>
      <c r="Q87" s="3"/>
      <c r="R87" s="4">
        <v>11</v>
      </c>
      <c r="S87" s="4">
        <v>8</v>
      </c>
      <c r="T87" s="3"/>
      <c r="U87" s="7">
        <f t="shared" si="4"/>
        <v>4</v>
      </c>
      <c r="V87" s="86"/>
      <c r="W87" s="42"/>
      <c r="X87" s="44">
        <f t="shared" si="5"/>
        <v>4</v>
      </c>
      <c r="Y87" s="110"/>
      <c r="Z87" s="107"/>
    </row>
    <row r="88" spans="1:26" ht="15" customHeight="1" thickBot="1" x14ac:dyDescent="0.3">
      <c r="A88" s="87"/>
      <c r="B88" s="88"/>
      <c r="C88" s="14" t="s">
        <v>25</v>
      </c>
      <c r="D88" s="16"/>
      <c r="E88" s="15"/>
      <c r="F88" s="16"/>
      <c r="G88" s="16"/>
      <c r="H88" s="15">
        <v>1</v>
      </c>
      <c r="I88" s="16"/>
      <c r="J88" s="16"/>
      <c r="K88" s="16"/>
      <c r="L88" s="16"/>
      <c r="M88" s="16"/>
      <c r="N88" s="15"/>
      <c r="O88" s="16"/>
      <c r="P88" s="15"/>
      <c r="Q88" s="16"/>
      <c r="R88" s="16"/>
      <c r="S88" s="15"/>
      <c r="T88" s="16"/>
      <c r="U88" s="17">
        <f t="shared" si="4"/>
        <v>0</v>
      </c>
      <c r="V88" s="88"/>
      <c r="W88" s="45"/>
      <c r="X88" s="44">
        <f t="shared" si="5"/>
        <v>1</v>
      </c>
      <c r="Y88" s="111"/>
      <c r="Z88" s="108"/>
    </row>
    <row r="89" spans="1:26" x14ac:dyDescent="0.25">
      <c r="A89" s="83" t="s">
        <v>38</v>
      </c>
      <c r="B89" s="85" t="s">
        <v>13</v>
      </c>
      <c r="C89" s="10" t="s">
        <v>14</v>
      </c>
      <c r="D89" s="11"/>
      <c r="E89" s="11"/>
      <c r="F89" s="12"/>
      <c r="G89" s="11"/>
      <c r="H89" s="11"/>
      <c r="I89" s="11"/>
      <c r="J89" s="11"/>
      <c r="K89" s="11"/>
      <c r="L89" s="11"/>
      <c r="M89" s="11"/>
      <c r="N89" s="11"/>
      <c r="O89" s="12">
        <v>1</v>
      </c>
      <c r="P89" s="11"/>
      <c r="Q89" s="11"/>
      <c r="R89" s="11"/>
      <c r="S89" s="11"/>
      <c r="T89" s="11"/>
      <c r="U89" s="13">
        <f t="shared" si="4"/>
        <v>0</v>
      </c>
      <c r="V89" s="85" t="s">
        <v>38</v>
      </c>
      <c r="W89" s="46">
        <f>SUM(U89:U92)</f>
        <v>6</v>
      </c>
      <c r="X89" s="44">
        <f t="shared" si="5"/>
        <v>1</v>
      </c>
      <c r="Y89" s="109">
        <f>SUM(X89:X92)</f>
        <v>8</v>
      </c>
      <c r="Z89" s="106">
        <f t="shared" si="6"/>
        <v>57.142857142857139</v>
      </c>
    </row>
    <row r="90" spans="1:26" x14ac:dyDescent="0.25">
      <c r="A90" s="84"/>
      <c r="B90" s="86"/>
      <c r="C90" s="5" t="s">
        <v>15</v>
      </c>
      <c r="D90" s="3"/>
      <c r="E90" s="3"/>
      <c r="F90" s="4">
        <v>2</v>
      </c>
      <c r="G90" s="3"/>
      <c r="H90" s="4"/>
      <c r="I90" s="3"/>
      <c r="J90" s="3"/>
      <c r="K90" s="3"/>
      <c r="L90" s="3"/>
      <c r="M90" s="3"/>
      <c r="N90" s="4">
        <v>4</v>
      </c>
      <c r="O90" s="4"/>
      <c r="P90" s="3"/>
      <c r="Q90" s="3"/>
      <c r="R90" s="3"/>
      <c r="S90" s="4"/>
      <c r="T90" s="3"/>
      <c r="U90" s="7">
        <f t="shared" si="4"/>
        <v>1</v>
      </c>
      <c r="V90" s="86"/>
      <c r="W90" s="42"/>
      <c r="X90" s="44">
        <f t="shared" si="5"/>
        <v>1</v>
      </c>
      <c r="Y90" s="110"/>
      <c r="Z90" s="107"/>
    </row>
    <row r="91" spans="1:26" x14ac:dyDescent="0.25">
      <c r="A91" s="84"/>
      <c r="B91" s="86"/>
      <c r="C91" s="5" t="s">
        <v>16</v>
      </c>
      <c r="D91" s="4">
        <v>1</v>
      </c>
      <c r="E91" s="3"/>
      <c r="F91" s="3"/>
      <c r="G91" s="4"/>
      <c r="H91" s="4"/>
      <c r="I91" s="3"/>
      <c r="J91" s="3"/>
      <c r="K91" s="3"/>
      <c r="L91" s="3"/>
      <c r="M91" s="4">
        <v>3</v>
      </c>
      <c r="N91" s="4">
        <v>11</v>
      </c>
      <c r="O91" s="3"/>
      <c r="P91" s="3"/>
      <c r="Q91" s="3"/>
      <c r="R91" s="4">
        <v>2</v>
      </c>
      <c r="S91" s="4">
        <v>2</v>
      </c>
      <c r="T91" s="3"/>
      <c r="U91" s="7">
        <f t="shared" si="4"/>
        <v>2</v>
      </c>
      <c r="V91" s="86"/>
      <c r="W91" s="42"/>
      <c r="X91" s="44">
        <f t="shared" si="5"/>
        <v>3</v>
      </c>
      <c r="Y91" s="110"/>
      <c r="Z91" s="107"/>
    </row>
    <row r="92" spans="1:26" ht="15" customHeight="1" thickBot="1" x14ac:dyDescent="0.3">
      <c r="A92" s="87"/>
      <c r="B92" s="88"/>
      <c r="C92" s="14" t="s">
        <v>17</v>
      </c>
      <c r="D92" s="15"/>
      <c r="E92" s="16"/>
      <c r="F92" s="16"/>
      <c r="G92" s="15">
        <v>1</v>
      </c>
      <c r="H92" s="15">
        <v>2</v>
      </c>
      <c r="I92" s="16"/>
      <c r="J92" s="16"/>
      <c r="K92" s="16"/>
      <c r="L92" s="16"/>
      <c r="M92" s="15">
        <v>1</v>
      </c>
      <c r="N92" s="15">
        <v>5</v>
      </c>
      <c r="O92" s="16"/>
      <c r="P92" s="16"/>
      <c r="Q92" s="16"/>
      <c r="R92" s="15">
        <v>4</v>
      </c>
      <c r="S92" s="15">
        <v>6</v>
      </c>
      <c r="T92" s="16"/>
      <c r="U92" s="17">
        <f t="shared" si="4"/>
        <v>3</v>
      </c>
      <c r="V92" s="88"/>
      <c r="W92" s="45"/>
      <c r="X92" s="44">
        <f t="shared" si="5"/>
        <v>3</v>
      </c>
      <c r="Y92" s="111"/>
      <c r="Z92" s="108"/>
    </row>
    <row r="93" spans="1:26" x14ac:dyDescent="0.25">
      <c r="A93" s="83" t="s">
        <v>39</v>
      </c>
      <c r="B93" s="85" t="s">
        <v>13</v>
      </c>
      <c r="C93" s="10" t="s">
        <v>14</v>
      </c>
      <c r="D93" s="11"/>
      <c r="E93" s="11"/>
      <c r="F93" s="12"/>
      <c r="G93" s="11"/>
      <c r="H93" s="11"/>
      <c r="I93" s="11"/>
      <c r="J93" s="11"/>
      <c r="K93" s="11"/>
      <c r="L93" s="11"/>
      <c r="M93" s="11"/>
      <c r="N93" s="11"/>
      <c r="O93" s="12">
        <v>1</v>
      </c>
      <c r="P93" s="11"/>
      <c r="Q93" s="11"/>
      <c r="R93" s="11"/>
      <c r="S93" s="11"/>
      <c r="T93" s="11"/>
      <c r="U93" s="13">
        <f t="shared" si="4"/>
        <v>0</v>
      </c>
      <c r="V93" s="85" t="s">
        <v>39</v>
      </c>
      <c r="W93" s="46">
        <f>SUM(U93:U96)</f>
        <v>6</v>
      </c>
      <c r="X93" s="44">
        <f t="shared" si="5"/>
        <v>1</v>
      </c>
      <c r="Y93" s="109">
        <f>SUM(X93:X96)</f>
        <v>8</v>
      </c>
      <c r="Z93" s="106">
        <f t="shared" si="6"/>
        <v>57.142857142857139</v>
      </c>
    </row>
    <row r="94" spans="1:26" x14ac:dyDescent="0.25">
      <c r="A94" s="84"/>
      <c r="B94" s="86"/>
      <c r="C94" s="5" t="s">
        <v>15</v>
      </c>
      <c r="D94" s="3"/>
      <c r="E94" s="4"/>
      <c r="F94" s="4">
        <v>4</v>
      </c>
      <c r="G94" s="3"/>
      <c r="H94" s="4"/>
      <c r="I94" s="3"/>
      <c r="J94" s="3"/>
      <c r="K94" s="3"/>
      <c r="L94" s="3"/>
      <c r="M94" s="3"/>
      <c r="N94" s="4">
        <v>5</v>
      </c>
      <c r="O94" s="4">
        <v>1</v>
      </c>
      <c r="P94" s="3"/>
      <c r="Q94" s="3"/>
      <c r="R94" s="3"/>
      <c r="S94" s="4"/>
      <c r="T94" s="3"/>
      <c r="U94" s="7">
        <f t="shared" si="4"/>
        <v>2</v>
      </c>
      <c r="V94" s="86"/>
      <c r="W94" s="42"/>
      <c r="X94" s="44">
        <f t="shared" si="5"/>
        <v>1</v>
      </c>
      <c r="Y94" s="110"/>
      <c r="Z94" s="107"/>
    </row>
    <row r="95" spans="1:26" x14ac:dyDescent="0.25">
      <c r="A95" s="84"/>
      <c r="B95" s="86"/>
      <c r="C95" s="5" t="s">
        <v>16</v>
      </c>
      <c r="D95" s="3"/>
      <c r="E95" s="4">
        <v>1</v>
      </c>
      <c r="F95" s="3"/>
      <c r="G95" s="4"/>
      <c r="H95" s="4"/>
      <c r="I95" s="3"/>
      <c r="J95" s="3"/>
      <c r="K95" s="3"/>
      <c r="L95" s="3"/>
      <c r="M95" s="4"/>
      <c r="N95" s="4">
        <v>11</v>
      </c>
      <c r="O95" s="3"/>
      <c r="P95" s="3"/>
      <c r="Q95" s="3"/>
      <c r="R95" s="4">
        <v>3</v>
      </c>
      <c r="S95" s="4">
        <v>1</v>
      </c>
      <c r="T95" s="3"/>
      <c r="U95" s="7">
        <f t="shared" si="4"/>
        <v>2</v>
      </c>
      <c r="V95" s="86"/>
      <c r="W95" s="42"/>
      <c r="X95" s="44">
        <f t="shared" si="5"/>
        <v>2</v>
      </c>
      <c r="Y95" s="110"/>
      <c r="Z95" s="107"/>
    </row>
    <row r="96" spans="1:26" ht="15" customHeight="1" thickBot="1" x14ac:dyDescent="0.3">
      <c r="A96" s="87"/>
      <c r="B96" s="88"/>
      <c r="C96" s="14" t="s">
        <v>17</v>
      </c>
      <c r="D96" s="16"/>
      <c r="E96" s="15"/>
      <c r="F96" s="16"/>
      <c r="G96" s="15">
        <v>1</v>
      </c>
      <c r="H96" s="15">
        <v>3</v>
      </c>
      <c r="I96" s="16"/>
      <c r="J96" s="16"/>
      <c r="K96" s="16"/>
      <c r="L96" s="16"/>
      <c r="M96" s="15">
        <v>1</v>
      </c>
      <c r="N96" s="15">
        <v>2</v>
      </c>
      <c r="O96" s="16"/>
      <c r="P96" s="16"/>
      <c r="Q96" s="16"/>
      <c r="R96" s="15">
        <v>7</v>
      </c>
      <c r="S96" s="15">
        <v>2</v>
      </c>
      <c r="T96" s="16"/>
      <c r="U96" s="17">
        <f t="shared" si="4"/>
        <v>2</v>
      </c>
      <c r="V96" s="88"/>
      <c r="W96" s="45"/>
      <c r="X96" s="44">
        <f t="shared" si="5"/>
        <v>4</v>
      </c>
      <c r="Y96" s="111"/>
      <c r="Z96" s="108"/>
    </row>
    <row r="97" spans="1:27" x14ac:dyDescent="0.25">
      <c r="A97" s="83" t="s">
        <v>40</v>
      </c>
      <c r="B97" s="85" t="s">
        <v>13</v>
      </c>
      <c r="C97" s="10" t="s">
        <v>15</v>
      </c>
      <c r="D97" s="11"/>
      <c r="E97" s="11"/>
      <c r="F97" s="11"/>
      <c r="G97" s="12">
        <v>1</v>
      </c>
      <c r="H97" s="12"/>
      <c r="I97" s="12">
        <v>2</v>
      </c>
      <c r="J97" s="11"/>
      <c r="K97" s="11"/>
      <c r="L97" s="11"/>
      <c r="M97" s="12"/>
      <c r="N97" s="12">
        <v>7</v>
      </c>
      <c r="O97" s="12">
        <v>5</v>
      </c>
      <c r="P97" s="11"/>
      <c r="Q97" s="11"/>
      <c r="R97" s="12">
        <v>1</v>
      </c>
      <c r="S97" s="12"/>
      <c r="T97" s="12">
        <v>4</v>
      </c>
      <c r="U97" s="13">
        <f t="shared" si="4"/>
        <v>3</v>
      </c>
      <c r="V97" s="85" t="s">
        <v>40</v>
      </c>
      <c r="W97" s="46">
        <f>SUM(U97:U99)</f>
        <v>9</v>
      </c>
      <c r="X97" s="44">
        <f t="shared" si="5"/>
        <v>3</v>
      </c>
      <c r="Y97" s="109">
        <f>SUM(X97:X99)</f>
        <v>8</v>
      </c>
      <c r="Z97" s="106">
        <f t="shared" si="6"/>
        <v>47.058823529411761</v>
      </c>
    </row>
    <row r="98" spans="1:27" x14ac:dyDescent="0.25">
      <c r="A98" s="84"/>
      <c r="B98" s="86"/>
      <c r="C98" s="5" t="s">
        <v>16</v>
      </c>
      <c r="D98" s="3"/>
      <c r="E98" s="3"/>
      <c r="F98" s="3"/>
      <c r="G98" s="4">
        <v>1</v>
      </c>
      <c r="H98" s="4">
        <v>1</v>
      </c>
      <c r="I98" s="3"/>
      <c r="J98" s="3"/>
      <c r="K98" s="3"/>
      <c r="L98" s="3"/>
      <c r="M98" s="4">
        <v>4</v>
      </c>
      <c r="N98" s="4">
        <v>9</v>
      </c>
      <c r="O98" s="3"/>
      <c r="P98" s="3"/>
      <c r="Q98" s="3"/>
      <c r="R98" s="4">
        <v>2</v>
      </c>
      <c r="S98" s="4">
        <v>2</v>
      </c>
      <c r="T98" s="3"/>
      <c r="U98" s="7">
        <f t="shared" si="4"/>
        <v>2</v>
      </c>
      <c r="V98" s="86"/>
      <c r="W98" s="42"/>
      <c r="X98" s="44">
        <f t="shared" si="5"/>
        <v>4</v>
      </c>
      <c r="Y98" s="110"/>
      <c r="Z98" s="107"/>
    </row>
    <row r="99" spans="1:27" ht="15" customHeight="1" thickBot="1" x14ac:dyDescent="0.3">
      <c r="A99" s="87"/>
      <c r="B99" s="88"/>
      <c r="C99" s="14" t="s">
        <v>17</v>
      </c>
      <c r="D99" s="16"/>
      <c r="E99" s="16"/>
      <c r="F99" s="16"/>
      <c r="G99" s="15">
        <v>1</v>
      </c>
      <c r="H99" s="15">
        <v>3</v>
      </c>
      <c r="I99" s="16"/>
      <c r="J99" s="16"/>
      <c r="K99" s="16"/>
      <c r="L99" s="16"/>
      <c r="M99" s="15"/>
      <c r="N99" s="15">
        <v>3</v>
      </c>
      <c r="O99" s="16"/>
      <c r="P99" s="16"/>
      <c r="Q99" s="16"/>
      <c r="R99" s="15">
        <v>6</v>
      </c>
      <c r="S99" s="15">
        <v>4</v>
      </c>
      <c r="T99" s="16"/>
      <c r="U99" s="17">
        <f t="shared" si="4"/>
        <v>4</v>
      </c>
      <c r="V99" s="88"/>
      <c r="W99" s="45"/>
      <c r="X99" s="44">
        <f t="shared" si="5"/>
        <v>1</v>
      </c>
      <c r="Y99" s="111"/>
      <c r="Z99" s="108"/>
    </row>
    <row r="100" spans="1:27" x14ac:dyDescent="0.25">
      <c r="A100" s="83" t="s">
        <v>41</v>
      </c>
      <c r="B100" s="85" t="s">
        <v>13</v>
      </c>
      <c r="C100" s="10" t="s">
        <v>15</v>
      </c>
      <c r="D100" s="11"/>
      <c r="E100" s="11"/>
      <c r="F100" s="12">
        <v>2</v>
      </c>
      <c r="G100" s="11"/>
      <c r="H100" s="12"/>
      <c r="I100" s="12">
        <v>1</v>
      </c>
      <c r="J100" s="11"/>
      <c r="K100" s="11"/>
      <c r="L100" s="11"/>
      <c r="M100" s="11"/>
      <c r="N100" s="12">
        <v>22</v>
      </c>
      <c r="O100" s="12">
        <v>2</v>
      </c>
      <c r="P100" s="11"/>
      <c r="Q100" s="11"/>
      <c r="R100" s="11"/>
      <c r="S100" s="12"/>
      <c r="T100" s="12">
        <v>7</v>
      </c>
      <c r="U100" s="13">
        <f t="shared" si="4"/>
        <v>2</v>
      </c>
      <c r="V100" s="85" t="s">
        <v>41</v>
      </c>
      <c r="W100" s="46">
        <f>SUM(U100:U102)</f>
        <v>7</v>
      </c>
      <c r="X100" s="44">
        <f t="shared" si="5"/>
        <v>3</v>
      </c>
      <c r="Y100" s="109">
        <f>SUM(X100:X102)</f>
        <v>9</v>
      </c>
      <c r="Z100" s="106">
        <f t="shared" si="6"/>
        <v>56.25</v>
      </c>
    </row>
    <row r="101" spans="1:27" x14ac:dyDescent="0.25">
      <c r="A101" s="84"/>
      <c r="B101" s="86"/>
      <c r="C101" s="5" t="s">
        <v>16</v>
      </c>
      <c r="D101" s="4">
        <v>1</v>
      </c>
      <c r="E101" s="3"/>
      <c r="F101" s="3"/>
      <c r="G101" s="3"/>
      <c r="H101" s="4">
        <v>4</v>
      </c>
      <c r="I101" s="3"/>
      <c r="J101" s="3"/>
      <c r="K101" s="3"/>
      <c r="L101" s="3"/>
      <c r="M101" s="4">
        <v>1</v>
      </c>
      <c r="N101" s="4">
        <v>1</v>
      </c>
      <c r="O101" s="3"/>
      <c r="P101" s="3"/>
      <c r="Q101" s="3"/>
      <c r="R101" s="4">
        <v>9</v>
      </c>
      <c r="S101" s="4">
        <v>2</v>
      </c>
      <c r="T101" s="3"/>
      <c r="U101" s="7">
        <f t="shared" si="4"/>
        <v>2</v>
      </c>
      <c r="V101" s="86"/>
      <c r="W101" s="42"/>
      <c r="X101" s="44">
        <f t="shared" si="5"/>
        <v>4</v>
      </c>
      <c r="Y101" s="110"/>
      <c r="Z101" s="107"/>
    </row>
    <row r="102" spans="1:27" x14ac:dyDescent="0.25">
      <c r="A102" s="84"/>
      <c r="B102" s="86"/>
      <c r="C102" s="49" t="s">
        <v>17</v>
      </c>
      <c r="D102" s="50"/>
      <c r="E102" s="51"/>
      <c r="F102" s="51"/>
      <c r="G102" s="51"/>
      <c r="H102" s="50">
        <v>5</v>
      </c>
      <c r="I102" s="51"/>
      <c r="J102" s="51"/>
      <c r="K102" s="51"/>
      <c r="L102" s="51"/>
      <c r="M102" s="50">
        <v>2</v>
      </c>
      <c r="N102" s="50">
        <v>2</v>
      </c>
      <c r="O102" s="51"/>
      <c r="P102" s="51"/>
      <c r="Q102" s="51"/>
      <c r="R102" s="50">
        <v>13</v>
      </c>
      <c r="S102" s="50">
        <v>14</v>
      </c>
      <c r="T102" s="51"/>
      <c r="U102" s="52">
        <f t="shared" si="4"/>
        <v>3</v>
      </c>
      <c r="V102" s="86"/>
      <c r="W102" s="42"/>
      <c r="X102" s="53">
        <f t="shared" si="5"/>
        <v>2</v>
      </c>
      <c r="Y102" s="111"/>
      <c r="Z102" s="108"/>
    </row>
    <row r="103" spans="1:27" x14ac:dyDescent="0.25">
      <c r="A103" s="56"/>
      <c r="B103" s="48"/>
      <c r="C103" s="49"/>
      <c r="D103" s="50"/>
      <c r="E103" s="51"/>
      <c r="F103" s="51"/>
      <c r="G103" s="51"/>
      <c r="H103" s="50"/>
      <c r="I103" s="51"/>
      <c r="J103" s="51"/>
      <c r="K103" s="51"/>
      <c r="L103" s="51"/>
      <c r="M103" s="50"/>
      <c r="N103" s="50"/>
      <c r="O103" s="51"/>
      <c r="P103" s="51"/>
      <c r="Q103" s="51"/>
      <c r="R103" s="50"/>
      <c r="S103" s="50"/>
      <c r="T103" s="51"/>
      <c r="U103" s="52"/>
      <c r="V103" s="48"/>
      <c r="W103" s="42"/>
      <c r="X103" s="53"/>
      <c r="Y103" s="55"/>
      <c r="Z103" s="57"/>
    </row>
    <row r="104" spans="1:27" ht="14.45" customHeight="1" thickBot="1" x14ac:dyDescent="0.3">
      <c r="A104" s="58" t="s">
        <v>86</v>
      </c>
      <c r="B104" s="59"/>
      <c r="C104" s="59"/>
      <c r="D104" s="64">
        <f t="shared" ref="D104:T104" si="7">COUNTIF(D7:D102,"&gt;="&amp;$B$1)</f>
        <v>3</v>
      </c>
      <c r="E104" s="64">
        <f t="shared" si="7"/>
        <v>8</v>
      </c>
      <c r="F104" s="64">
        <f t="shared" si="7"/>
        <v>11</v>
      </c>
      <c r="G104" s="64">
        <f t="shared" si="7"/>
        <v>13</v>
      </c>
      <c r="H104" s="64">
        <f t="shared" si="7"/>
        <v>22</v>
      </c>
      <c r="I104" s="64">
        <f t="shared" si="7"/>
        <v>14</v>
      </c>
      <c r="J104" s="64">
        <f t="shared" si="7"/>
        <v>1</v>
      </c>
      <c r="K104" s="64">
        <f t="shared" si="7"/>
        <v>0</v>
      </c>
      <c r="L104" s="64">
        <f t="shared" si="7"/>
        <v>2</v>
      </c>
      <c r="M104" s="64">
        <f t="shared" si="7"/>
        <v>30</v>
      </c>
      <c r="N104" s="64">
        <f t="shared" si="7"/>
        <v>61</v>
      </c>
      <c r="O104" s="64">
        <f t="shared" si="7"/>
        <v>15</v>
      </c>
      <c r="P104" s="64">
        <f t="shared" si="7"/>
        <v>0</v>
      </c>
      <c r="Q104" s="64">
        <f t="shared" si="7"/>
        <v>1</v>
      </c>
      <c r="R104" s="64">
        <f t="shared" si="7"/>
        <v>49</v>
      </c>
      <c r="S104" s="64">
        <f t="shared" si="7"/>
        <v>26</v>
      </c>
      <c r="T104" s="64">
        <f t="shared" si="7"/>
        <v>19</v>
      </c>
      <c r="U104" s="65"/>
      <c r="V104" s="64"/>
      <c r="W104" s="65"/>
      <c r="X104" s="64"/>
      <c r="Y104" s="65">
        <f>SUM(Y7:Y102)</f>
        <v>224</v>
      </c>
      <c r="Z104" s="66">
        <f>SUM(Z7:Z102)/24</f>
        <v>43.2610108652934</v>
      </c>
      <c r="AA104" s="62" t="s">
        <v>84</v>
      </c>
    </row>
    <row r="105" spans="1:27" ht="14.45" customHeight="1" thickBot="1" x14ac:dyDescent="0.3">
      <c r="A105" s="58" t="s">
        <v>88</v>
      </c>
      <c r="B105" s="59"/>
      <c r="C105" s="63"/>
      <c r="D105" s="71"/>
      <c r="E105" s="72">
        <f>SUM(D104:F104)</f>
        <v>22</v>
      </c>
      <c r="F105" s="73"/>
      <c r="G105" s="71"/>
      <c r="H105" s="72">
        <f>SUM(G104:I104)</f>
        <v>49</v>
      </c>
      <c r="I105" s="73"/>
      <c r="J105" s="81">
        <f>SUM(J104:K104)</f>
        <v>1</v>
      </c>
      <c r="K105" s="82"/>
      <c r="L105" s="74">
        <f>SUM(L104)</f>
        <v>2</v>
      </c>
      <c r="M105" s="71"/>
      <c r="N105" s="72">
        <f>SUM(M104:O104)</f>
        <v>106</v>
      </c>
      <c r="O105" s="73"/>
      <c r="P105" s="81">
        <f>SUM(P104:Q104)</f>
        <v>1</v>
      </c>
      <c r="Q105" s="82"/>
      <c r="R105" s="71"/>
      <c r="S105" s="72">
        <f>SUM(R104:T104)</f>
        <v>94</v>
      </c>
      <c r="T105" s="73"/>
      <c r="U105" s="70">
        <f>SUM(U7:U104)</f>
        <v>275</v>
      </c>
      <c r="V105" s="59"/>
      <c r="W105" s="60"/>
      <c r="X105" s="59"/>
      <c r="Y105" s="60"/>
      <c r="Z105" s="61"/>
      <c r="AA105" s="62"/>
    </row>
    <row r="106" spans="1:27" ht="15" customHeight="1" thickBot="1" x14ac:dyDescent="0.3">
      <c r="A106" s="58" t="s">
        <v>87</v>
      </c>
      <c r="B106" s="59"/>
      <c r="C106" s="59"/>
      <c r="D106" s="67">
        <f>COUNTIF(D7:D102,"&lt;"&amp;$B$1)</f>
        <v>14</v>
      </c>
      <c r="E106" s="67">
        <f t="shared" ref="E106:T106" si="8">COUNTIF(E7:E102,"&lt;"&amp;$B$1)</f>
        <v>18</v>
      </c>
      <c r="F106" s="67">
        <f t="shared" si="8"/>
        <v>10</v>
      </c>
      <c r="G106" s="67">
        <f t="shared" si="8"/>
        <v>20</v>
      </c>
      <c r="H106" s="67">
        <f t="shared" si="8"/>
        <v>19</v>
      </c>
      <c r="I106" s="67">
        <f t="shared" si="8"/>
        <v>10</v>
      </c>
      <c r="J106" s="67">
        <f t="shared" si="8"/>
        <v>0</v>
      </c>
      <c r="K106" s="67">
        <f t="shared" si="8"/>
        <v>2</v>
      </c>
      <c r="L106" s="67">
        <f t="shared" si="8"/>
        <v>11</v>
      </c>
      <c r="M106" s="67">
        <f t="shared" si="8"/>
        <v>27</v>
      </c>
      <c r="N106" s="67">
        <f t="shared" si="8"/>
        <v>15</v>
      </c>
      <c r="O106" s="67">
        <f t="shared" si="8"/>
        <v>15</v>
      </c>
      <c r="P106" s="67">
        <f t="shared" si="8"/>
        <v>5</v>
      </c>
      <c r="Q106" s="67">
        <f t="shared" si="8"/>
        <v>9</v>
      </c>
      <c r="R106" s="67">
        <f t="shared" si="8"/>
        <v>18</v>
      </c>
      <c r="S106" s="67">
        <f t="shared" si="8"/>
        <v>26</v>
      </c>
      <c r="T106" s="67">
        <f t="shared" si="8"/>
        <v>5</v>
      </c>
      <c r="U106" s="68"/>
      <c r="V106" s="67"/>
      <c r="W106" s="68"/>
      <c r="X106" s="67"/>
      <c r="Y106" s="68"/>
      <c r="Z106" s="69"/>
      <c r="AA106" s="62"/>
    </row>
    <row r="107" spans="1:27" ht="16.5" thickBot="1" x14ac:dyDescent="0.3">
      <c r="A107" s="58" t="s">
        <v>89</v>
      </c>
      <c r="B107" s="59"/>
      <c r="C107" s="59"/>
      <c r="D107" s="71"/>
      <c r="E107" s="72">
        <f>SUM(D106:F106)</f>
        <v>42</v>
      </c>
      <c r="F107" s="73"/>
      <c r="G107" s="71"/>
      <c r="H107" s="72">
        <f>SUM(G106:I106)</f>
        <v>49</v>
      </c>
      <c r="I107" s="73"/>
      <c r="J107" s="81">
        <f>SUM(J106:K106)</f>
        <v>2</v>
      </c>
      <c r="K107" s="82"/>
      <c r="L107" s="74">
        <f>SUM(L106)</f>
        <v>11</v>
      </c>
      <c r="M107" s="71"/>
      <c r="N107" s="72">
        <f>SUM(M106:O106)</f>
        <v>57</v>
      </c>
      <c r="O107" s="73"/>
      <c r="P107" s="81">
        <f>SUM(P106:Q106)</f>
        <v>14</v>
      </c>
      <c r="Q107" s="82"/>
      <c r="R107" s="71"/>
      <c r="S107" s="72">
        <f>SUM(R106:T106)</f>
        <v>49</v>
      </c>
      <c r="T107" s="73"/>
      <c r="U107" s="60"/>
      <c r="V107" s="59"/>
      <c r="W107" s="60"/>
      <c r="X107" s="59"/>
      <c r="Y107" s="60"/>
      <c r="Z107" s="61"/>
      <c r="AA107" s="62"/>
    </row>
    <row r="108" spans="1:27" ht="30.75" thickBot="1" x14ac:dyDescent="0.3">
      <c r="A108" s="58" t="s">
        <v>90</v>
      </c>
      <c r="B108" s="37"/>
      <c r="C108" s="44"/>
      <c r="D108" s="75"/>
      <c r="E108" s="76">
        <f>E107/(E107+E105)*100</f>
        <v>65.625</v>
      </c>
      <c r="F108" s="77"/>
      <c r="G108" s="75"/>
      <c r="H108" s="76">
        <f>H107/(H107+H105)*100</f>
        <v>50</v>
      </c>
      <c r="I108" s="77"/>
      <c r="J108" s="79">
        <f>J107/(J107+J105)*100</f>
        <v>66.666666666666657</v>
      </c>
      <c r="K108" s="80"/>
      <c r="L108" s="78">
        <f>L107/(L105+L107)*100</f>
        <v>84.615384615384613</v>
      </c>
      <c r="M108" s="75"/>
      <c r="N108" s="76">
        <f>N107/(N107+N105)*100</f>
        <v>34.969325153374228</v>
      </c>
      <c r="O108" s="77"/>
      <c r="P108" s="79">
        <f>P107/(P107+P105)*100</f>
        <v>93.333333333333329</v>
      </c>
      <c r="Q108" s="80"/>
      <c r="R108" s="75"/>
      <c r="S108" s="76">
        <f>S107/(S107+S105)*100</f>
        <v>34.265734265734267</v>
      </c>
      <c r="T108" s="77"/>
    </row>
  </sheetData>
  <mergeCells count="141">
    <mergeCell ref="Y45:Y48"/>
    <mergeCell ref="Z45:Z48"/>
    <mergeCell ref="Y57:Y61"/>
    <mergeCell ref="Z57:Z61"/>
    <mergeCell ref="Y52:Y56"/>
    <mergeCell ref="Z52:Z56"/>
    <mergeCell ref="Y49:Y51"/>
    <mergeCell ref="Z49:Z51"/>
    <mergeCell ref="Y71:Y75"/>
    <mergeCell ref="Z71:Z75"/>
    <mergeCell ref="Y66:Y70"/>
    <mergeCell ref="Z66:Z70"/>
    <mergeCell ref="Y62:Y65"/>
    <mergeCell ref="Z62:Z65"/>
    <mergeCell ref="Y41:Y44"/>
    <mergeCell ref="Z41:Z44"/>
    <mergeCell ref="Y100:Y102"/>
    <mergeCell ref="Y97:Y99"/>
    <mergeCell ref="Z100:Z102"/>
    <mergeCell ref="Z97:Z99"/>
    <mergeCell ref="Y93:Y96"/>
    <mergeCell ref="Z93:Z96"/>
    <mergeCell ref="Y89:Y92"/>
    <mergeCell ref="Z89:Z92"/>
    <mergeCell ref="Y85:Y88"/>
    <mergeCell ref="Z85:Z88"/>
    <mergeCell ref="Y80:Y84"/>
    <mergeCell ref="Z80:Z84"/>
    <mergeCell ref="Y76:Y79"/>
    <mergeCell ref="Z76:Z79"/>
    <mergeCell ref="Y28:Y31"/>
    <mergeCell ref="Z28:Z31"/>
    <mergeCell ref="Y32:Y36"/>
    <mergeCell ref="Z32:Z36"/>
    <mergeCell ref="Y37:Y40"/>
    <mergeCell ref="Z37:Z40"/>
    <mergeCell ref="Y17:Y20"/>
    <mergeCell ref="Z17:Z20"/>
    <mergeCell ref="Y21:Y24"/>
    <mergeCell ref="Z21:Z24"/>
    <mergeCell ref="Y25:Y27"/>
    <mergeCell ref="Z25:Z27"/>
    <mergeCell ref="Y7:Y10"/>
    <mergeCell ref="Z7:Z10"/>
    <mergeCell ref="Y11:Y13"/>
    <mergeCell ref="Z11:Z13"/>
    <mergeCell ref="Y14:Y16"/>
    <mergeCell ref="Z14:Z16"/>
    <mergeCell ref="V93:V96"/>
    <mergeCell ref="V97:V99"/>
    <mergeCell ref="V100:V102"/>
    <mergeCell ref="V7:V10"/>
    <mergeCell ref="V11:V13"/>
    <mergeCell ref="V14:V16"/>
    <mergeCell ref="V17:V20"/>
    <mergeCell ref="V21:V24"/>
    <mergeCell ref="V25:V27"/>
    <mergeCell ref="V28:V31"/>
    <mergeCell ref="V32:V36"/>
    <mergeCell ref="V66:V70"/>
    <mergeCell ref="V71:V75"/>
    <mergeCell ref="V76:V79"/>
    <mergeCell ref="V80:V84"/>
    <mergeCell ref="V89:V92"/>
    <mergeCell ref="V37:V40"/>
    <mergeCell ref="V41:V44"/>
    <mergeCell ref="V45:V48"/>
    <mergeCell ref="V49:V51"/>
    <mergeCell ref="V62:V65"/>
    <mergeCell ref="P5:Q5"/>
    <mergeCell ref="R5:T5"/>
    <mergeCell ref="A14:A16"/>
    <mergeCell ref="B14:B16"/>
    <mergeCell ref="A17:A20"/>
    <mergeCell ref="B17:B20"/>
    <mergeCell ref="A7:A10"/>
    <mergeCell ref="B7:B10"/>
    <mergeCell ref="A11:A13"/>
    <mergeCell ref="B11:B13"/>
    <mergeCell ref="V85:V88"/>
    <mergeCell ref="V52:V56"/>
    <mergeCell ref="V57:V61"/>
    <mergeCell ref="A3:C6"/>
    <mergeCell ref="D3:T3"/>
    <mergeCell ref="U3:U4"/>
    <mergeCell ref="D4:F4"/>
    <mergeCell ref="G4:I4"/>
    <mergeCell ref="J4:K4"/>
    <mergeCell ref="M4:O4"/>
    <mergeCell ref="P4:Q4"/>
    <mergeCell ref="R4:T4"/>
    <mergeCell ref="D5:F5"/>
    <mergeCell ref="G5:I5"/>
    <mergeCell ref="J5:K5"/>
    <mergeCell ref="M5:O5"/>
    <mergeCell ref="A28:A31"/>
    <mergeCell ref="B28:B31"/>
    <mergeCell ref="A32:A36"/>
    <mergeCell ref="B32:B36"/>
    <mergeCell ref="A21:A24"/>
    <mergeCell ref="B21:B24"/>
    <mergeCell ref="A25:A27"/>
    <mergeCell ref="B25:B27"/>
    <mergeCell ref="A62:A65"/>
    <mergeCell ref="B62:B65"/>
    <mergeCell ref="A52:A56"/>
    <mergeCell ref="B52:B56"/>
    <mergeCell ref="A57:A61"/>
    <mergeCell ref="B57:B61"/>
    <mergeCell ref="A45:A48"/>
    <mergeCell ref="B45:B48"/>
    <mergeCell ref="A49:A51"/>
    <mergeCell ref="B49:B51"/>
    <mergeCell ref="A37:A40"/>
    <mergeCell ref="B37:B40"/>
    <mergeCell ref="A41:A44"/>
    <mergeCell ref="B41:B44"/>
    <mergeCell ref="A66:A70"/>
    <mergeCell ref="B66:B70"/>
    <mergeCell ref="A80:A84"/>
    <mergeCell ref="B80:B84"/>
    <mergeCell ref="A85:A88"/>
    <mergeCell ref="B85:B88"/>
    <mergeCell ref="A71:A75"/>
    <mergeCell ref="B71:B75"/>
    <mergeCell ref="A76:A79"/>
    <mergeCell ref="B76:B79"/>
    <mergeCell ref="A100:A102"/>
    <mergeCell ref="B100:B102"/>
    <mergeCell ref="A89:A92"/>
    <mergeCell ref="B89:B92"/>
    <mergeCell ref="A93:A96"/>
    <mergeCell ref="B93:B96"/>
    <mergeCell ref="A97:A99"/>
    <mergeCell ref="B97:B99"/>
    <mergeCell ref="J108:K108"/>
    <mergeCell ref="P108:Q108"/>
    <mergeCell ref="J105:K105"/>
    <mergeCell ref="P105:Q105"/>
    <mergeCell ref="J107:K107"/>
    <mergeCell ref="P107:Q107"/>
  </mergeCells>
  <conditionalFormatting sqref="D7:T103">
    <cfRule type="cellIs" dxfId="2" priority="1" operator="greaterThan">
      <formula>$B$1-1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DEC43-92CC-4D09-936C-8793AA2EF256}">
  <dimension ref="A1:AA96"/>
  <sheetViews>
    <sheetView topLeftCell="A14" workbookViewId="0">
      <selection activeCell="B1" sqref="B1"/>
    </sheetView>
  </sheetViews>
  <sheetFormatPr defaultColWidth="9.85546875" defaultRowHeight="15" x14ac:dyDescent="0.25"/>
  <cols>
    <col min="1" max="1" width="42" customWidth="1"/>
    <col min="3" max="3" width="11.42578125" customWidth="1"/>
    <col min="26" max="26" width="12.140625" customWidth="1"/>
  </cols>
  <sheetData>
    <row r="1" spans="1:27" x14ac:dyDescent="0.25">
      <c r="A1" t="s">
        <v>74</v>
      </c>
      <c r="B1">
        <v>3</v>
      </c>
    </row>
    <row r="3" spans="1:27" ht="86.25" x14ac:dyDescent="0.25">
      <c r="A3" s="30"/>
      <c r="B3" s="19" t="s">
        <v>12</v>
      </c>
      <c r="C3" s="20" t="s">
        <v>18</v>
      </c>
      <c r="D3" s="20" t="s">
        <v>19</v>
      </c>
      <c r="E3" s="20" t="s">
        <v>20</v>
      </c>
      <c r="F3" s="20" t="s">
        <v>21</v>
      </c>
      <c r="G3" s="20" t="s">
        <v>22</v>
      </c>
      <c r="H3" s="20" t="s">
        <v>23</v>
      </c>
      <c r="I3" s="20" t="s">
        <v>24</v>
      </c>
      <c r="J3" s="20" t="s">
        <v>26</v>
      </c>
      <c r="K3" s="20" t="s">
        <v>27</v>
      </c>
      <c r="L3" s="20" t="s">
        <v>28</v>
      </c>
      <c r="M3" s="20" t="s">
        <v>29</v>
      </c>
      <c r="N3" s="20" t="s">
        <v>30</v>
      </c>
      <c r="O3" s="100" t="s">
        <v>31</v>
      </c>
      <c r="P3" s="20" t="s">
        <v>32</v>
      </c>
      <c r="Q3" s="20" t="s">
        <v>33</v>
      </c>
      <c r="R3" s="100" t="s">
        <v>34</v>
      </c>
      <c r="S3" s="20" t="s">
        <v>35</v>
      </c>
      <c r="T3" s="20" t="s">
        <v>36</v>
      </c>
      <c r="U3" s="20" t="s">
        <v>37</v>
      </c>
      <c r="V3" s="20" t="s">
        <v>38</v>
      </c>
      <c r="W3" s="20" t="s">
        <v>39</v>
      </c>
      <c r="X3" s="100" t="s">
        <v>40</v>
      </c>
      <c r="Y3" s="20" t="s">
        <v>41</v>
      </c>
      <c r="Z3" s="29" t="s">
        <v>75</v>
      </c>
      <c r="AA3" s="18"/>
    </row>
    <row r="4" spans="1:27" x14ac:dyDescent="0.25">
      <c r="A4" s="21" t="s">
        <v>44</v>
      </c>
      <c r="B4" s="22">
        <v>11</v>
      </c>
      <c r="C4" s="22">
        <v>0</v>
      </c>
      <c r="D4" s="22">
        <v>1</v>
      </c>
      <c r="E4" s="22">
        <v>14</v>
      </c>
      <c r="F4" s="22">
        <v>5</v>
      </c>
      <c r="G4" s="22">
        <v>1</v>
      </c>
      <c r="H4" s="22">
        <v>1</v>
      </c>
      <c r="I4" s="22">
        <v>6</v>
      </c>
      <c r="J4" s="22">
        <v>4</v>
      </c>
      <c r="K4" s="22">
        <v>3</v>
      </c>
      <c r="L4" s="22">
        <v>5</v>
      </c>
      <c r="M4" s="22">
        <v>8</v>
      </c>
      <c r="N4" s="22">
        <v>6</v>
      </c>
      <c r="O4" s="22">
        <v>5</v>
      </c>
      <c r="P4" s="22">
        <v>8</v>
      </c>
      <c r="Q4" s="22">
        <v>1</v>
      </c>
      <c r="R4" s="22">
        <v>8</v>
      </c>
      <c r="S4" s="22">
        <v>6</v>
      </c>
      <c r="T4" s="22">
        <v>16</v>
      </c>
      <c r="U4" s="22">
        <v>6</v>
      </c>
      <c r="V4" s="22">
        <v>3</v>
      </c>
      <c r="W4" s="22">
        <v>5</v>
      </c>
      <c r="X4" s="22">
        <v>4</v>
      </c>
      <c r="Y4" s="22">
        <v>4</v>
      </c>
      <c r="Z4" s="23">
        <v>131</v>
      </c>
      <c r="AA4" s="18"/>
    </row>
    <row r="5" spans="1:27" x14ac:dyDescent="0.25">
      <c r="A5" s="24" t="s">
        <v>45</v>
      </c>
      <c r="B5" s="22">
        <v>22</v>
      </c>
      <c r="C5" s="22">
        <v>2</v>
      </c>
      <c r="D5" s="22">
        <v>4</v>
      </c>
      <c r="E5" s="22">
        <v>19</v>
      </c>
      <c r="F5" s="22">
        <v>6</v>
      </c>
      <c r="G5" s="22">
        <v>7</v>
      </c>
      <c r="H5" s="22">
        <v>7</v>
      </c>
      <c r="I5" s="22">
        <v>13</v>
      </c>
      <c r="J5" s="22">
        <v>4</v>
      </c>
      <c r="K5" s="22">
        <v>16</v>
      </c>
      <c r="L5" s="22">
        <v>6</v>
      </c>
      <c r="M5" s="22">
        <v>8</v>
      </c>
      <c r="N5" s="22">
        <v>15</v>
      </c>
      <c r="O5" s="22">
        <v>11</v>
      </c>
      <c r="P5" s="22">
        <v>6</v>
      </c>
      <c r="Q5" s="22">
        <v>7</v>
      </c>
      <c r="R5" s="22">
        <v>14</v>
      </c>
      <c r="S5" s="22">
        <v>9</v>
      </c>
      <c r="T5" s="22">
        <v>23</v>
      </c>
      <c r="U5" s="22">
        <v>9</v>
      </c>
      <c r="V5" s="22">
        <v>4</v>
      </c>
      <c r="W5" s="22">
        <v>6</v>
      </c>
      <c r="X5" s="22">
        <v>5</v>
      </c>
      <c r="Y5" s="22">
        <v>12</v>
      </c>
      <c r="Z5" s="25">
        <v>235</v>
      </c>
      <c r="AA5" s="18"/>
    </row>
    <row r="6" spans="1:27" x14ac:dyDescent="0.25">
      <c r="A6" s="24" t="s">
        <v>46</v>
      </c>
      <c r="B6" s="22">
        <v>55</v>
      </c>
      <c r="C6" s="22">
        <v>13</v>
      </c>
      <c r="D6" s="22">
        <v>25</v>
      </c>
      <c r="E6" s="22">
        <v>86</v>
      </c>
      <c r="F6" s="22">
        <v>26</v>
      </c>
      <c r="G6" s="22">
        <v>12</v>
      </c>
      <c r="H6" s="22">
        <v>18</v>
      </c>
      <c r="I6" s="22">
        <v>22</v>
      </c>
      <c r="J6" s="22">
        <v>23</v>
      </c>
      <c r="K6" s="22">
        <v>44</v>
      </c>
      <c r="L6" s="22">
        <v>24</v>
      </c>
      <c r="M6" s="22">
        <v>21</v>
      </c>
      <c r="N6" s="22">
        <v>29</v>
      </c>
      <c r="O6" s="22">
        <v>27</v>
      </c>
      <c r="P6" s="22">
        <v>31</v>
      </c>
      <c r="Q6" s="22">
        <v>29</v>
      </c>
      <c r="R6" s="22">
        <v>25</v>
      </c>
      <c r="S6" s="22">
        <v>35</v>
      </c>
      <c r="T6" s="22">
        <v>51</v>
      </c>
      <c r="U6" s="22">
        <v>18</v>
      </c>
      <c r="V6" s="22">
        <v>19</v>
      </c>
      <c r="W6" s="22">
        <v>17</v>
      </c>
      <c r="X6" s="22">
        <v>31</v>
      </c>
      <c r="Y6" s="22">
        <v>47</v>
      </c>
      <c r="Z6" s="25">
        <v>728</v>
      </c>
      <c r="AA6" s="18"/>
    </row>
    <row r="7" spans="1:27" ht="15.75" x14ac:dyDescent="0.25">
      <c r="A7" s="101" t="s">
        <v>47</v>
      </c>
      <c r="B7" s="22">
        <v>0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2</v>
      </c>
      <c r="J7" s="22">
        <v>0</v>
      </c>
      <c r="K7" s="22">
        <v>2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1</v>
      </c>
      <c r="R7" s="22">
        <v>0</v>
      </c>
      <c r="S7" s="22">
        <v>0</v>
      </c>
      <c r="T7" s="22">
        <v>5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5">
        <v>10</v>
      </c>
      <c r="AA7" s="18"/>
    </row>
    <row r="8" spans="1:27" x14ac:dyDescent="0.25">
      <c r="A8" s="24" t="s">
        <v>48</v>
      </c>
      <c r="B8" s="22">
        <v>13</v>
      </c>
      <c r="C8" s="22">
        <v>9</v>
      </c>
      <c r="D8" s="22">
        <v>13</v>
      </c>
      <c r="E8" s="22">
        <v>29</v>
      </c>
      <c r="F8" s="22">
        <v>34</v>
      </c>
      <c r="G8" s="22">
        <v>3</v>
      </c>
      <c r="H8" s="22">
        <v>15</v>
      </c>
      <c r="I8" s="22">
        <v>23</v>
      </c>
      <c r="J8" s="22">
        <v>11</v>
      </c>
      <c r="K8" s="22">
        <v>18</v>
      </c>
      <c r="L8" s="22">
        <v>21</v>
      </c>
      <c r="M8" s="22">
        <v>12</v>
      </c>
      <c r="N8" s="22">
        <v>28</v>
      </c>
      <c r="O8" s="22">
        <v>3</v>
      </c>
      <c r="P8" s="22">
        <v>28</v>
      </c>
      <c r="Q8" s="22">
        <v>5</v>
      </c>
      <c r="R8" s="22">
        <v>25</v>
      </c>
      <c r="S8" s="22">
        <v>21</v>
      </c>
      <c r="T8" s="22">
        <v>33</v>
      </c>
      <c r="U8" s="22">
        <v>2</v>
      </c>
      <c r="V8" s="22">
        <v>8</v>
      </c>
      <c r="W8" s="22">
        <v>7</v>
      </c>
      <c r="X8" s="22">
        <v>8</v>
      </c>
      <c r="Y8" s="22">
        <v>18</v>
      </c>
      <c r="Z8" s="25">
        <v>387</v>
      </c>
      <c r="AA8" s="18"/>
    </row>
    <row r="9" spans="1:27" x14ac:dyDescent="0.25">
      <c r="A9" s="24" t="s">
        <v>49</v>
      </c>
      <c r="B9" s="22">
        <v>13</v>
      </c>
      <c r="C9" s="22">
        <v>0</v>
      </c>
      <c r="D9" s="22">
        <v>3</v>
      </c>
      <c r="E9" s="22">
        <v>6</v>
      </c>
      <c r="F9" s="22">
        <v>6</v>
      </c>
      <c r="G9" s="22">
        <v>1</v>
      </c>
      <c r="H9" s="22">
        <v>0</v>
      </c>
      <c r="I9" s="22">
        <v>5</v>
      </c>
      <c r="J9" s="22">
        <v>3</v>
      </c>
      <c r="K9" s="22">
        <v>1</v>
      </c>
      <c r="L9" s="22">
        <v>4</v>
      </c>
      <c r="M9" s="22">
        <v>4</v>
      </c>
      <c r="N9" s="22">
        <v>3</v>
      </c>
      <c r="O9" s="22">
        <v>3</v>
      </c>
      <c r="P9" s="22">
        <v>10</v>
      </c>
      <c r="Q9" s="22">
        <v>1</v>
      </c>
      <c r="R9" s="22">
        <v>3</v>
      </c>
      <c r="S9" s="22">
        <v>1</v>
      </c>
      <c r="T9" s="22">
        <v>7</v>
      </c>
      <c r="U9" s="22">
        <v>0</v>
      </c>
      <c r="V9" s="22">
        <v>2</v>
      </c>
      <c r="W9" s="22">
        <v>3</v>
      </c>
      <c r="X9" s="22">
        <v>1</v>
      </c>
      <c r="Y9" s="22">
        <v>14</v>
      </c>
      <c r="Z9" s="25">
        <v>94</v>
      </c>
      <c r="AA9" s="18"/>
    </row>
    <row r="10" spans="1:27" x14ac:dyDescent="0.25">
      <c r="A10" s="24" t="s">
        <v>50</v>
      </c>
      <c r="B10" s="22">
        <v>15</v>
      </c>
      <c r="C10" s="22">
        <v>1</v>
      </c>
      <c r="D10" s="22">
        <v>2</v>
      </c>
      <c r="E10" s="22">
        <v>11</v>
      </c>
      <c r="F10" s="22">
        <v>9</v>
      </c>
      <c r="G10" s="22">
        <v>8</v>
      </c>
      <c r="H10" s="22">
        <v>2</v>
      </c>
      <c r="I10" s="22">
        <v>10</v>
      </c>
      <c r="J10" s="22">
        <v>1</v>
      </c>
      <c r="K10" s="22">
        <v>4</v>
      </c>
      <c r="L10" s="22">
        <v>0</v>
      </c>
      <c r="M10" s="22">
        <v>2</v>
      </c>
      <c r="N10" s="22">
        <v>2</v>
      </c>
      <c r="O10" s="22">
        <v>23</v>
      </c>
      <c r="P10" s="22">
        <v>7</v>
      </c>
      <c r="Q10" s="22">
        <v>1</v>
      </c>
      <c r="R10" s="22">
        <v>4</v>
      </c>
      <c r="S10" s="22">
        <v>10</v>
      </c>
      <c r="T10" s="22">
        <v>11</v>
      </c>
      <c r="U10" s="22">
        <v>0</v>
      </c>
      <c r="V10" s="22">
        <v>0</v>
      </c>
      <c r="W10" s="22">
        <v>1</v>
      </c>
      <c r="X10" s="22">
        <v>2</v>
      </c>
      <c r="Y10" s="22">
        <v>9</v>
      </c>
      <c r="Z10" s="25">
        <v>135</v>
      </c>
      <c r="AA10" s="18"/>
    </row>
    <row r="11" spans="1:27" x14ac:dyDescent="0.25">
      <c r="A11" s="24" t="s">
        <v>51</v>
      </c>
      <c r="B11" s="22">
        <v>27</v>
      </c>
      <c r="C11" s="22">
        <v>0</v>
      </c>
      <c r="D11" s="22">
        <v>5</v>
      </c>
      <c r="E11" s="22">
        <v>25</v>
      </c>
      <c r="F11" s="22">
        <v>21</v>
      </c>
      <c r="G11" s="22">
        <v>7</v>
      </c>
      <c r="H11" s="22">
        <v>3</v>
      </c>
      <c r="I11" s="22">
        <v>11</v>
      </c>
      <c r="J11" s="22">
        <v>0</v>
      </c>
      <c r="K11" s="22">
        <v>2</v>
      </c>
      <c r="L11" s="22">
        <v>14</v>
      </c>
      <c r="M11" s="22">
        <v>0</v>
      </c>
      <c r="N11" s="22">
        <v>8</v>
      </c>
      <c r="O11" s="22">
        <v>8</v>
      </c>
      <c r="P11" s="22">
        <v>7</v>
      </c>
      <c r="Q11" s="22">
        <v>7</v>
      </c>
      <c r="R11" s="22">
        <v>0</v>
      </c>
      <c r="S11" s="22">
        <v>2</v>
      </c>
      <c r="T11" s="22">
        <v>3</v>
      </c>
      <c r="U11" s="22">
        <v>11</v>
      </c>
      <c r="V11" s="22">
        <v>4</v>
      </c>
      <c r="W11" s="22">
        <v>4</v>
      </c>
      <c r="X11" s="22">
        <v>0</v>
      </c>
      <c r="Y11" s="22">
        <v>21</v>
      </c>
      <c r="Z11" s="25">
        <v>190</v>
      </c>
      <c r="AA11" s="18"/>
    </row>
    <row r="12" spans="1:27" x14ac:dyDescent="0.25">
      <c r="A12" s="24" t="s">
        <v>52</v>
      </c>
      <c r="B12" s="22">
        <v>5</v>
      </c>
      <c r="C12" s="22">
        <v>0</v>
      </c>
      <c r="D12" s="22">
        <v>5</v>
      </c>
      <c r="E12" s="22">
        <v>5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7</v>
      </c>
      <c r="L12" s="22">
        <v>2</v>
      </c>
      <c r="M12" s="22">
        <v>3</v>
      </c>
      <c r="N12" s="22">
        <v>6</v>
      </c>
      <c r="O12" s="22">
        <v>2</v>
      </c>
      <c r="P12" s="22">
        <v>0</v>
      </c>
      <c r="Q12" s="22">
        <v>2</v>
      </c>
      <c r="R12" s="22">
        <v>1</v>
      </c>
      <c r="S12" s="22">
        <v>0</v>
      </c>
      <c r="T12" s="22">
        <v>1</v>
      </c>
      <c r="U12" s="22">
        <v>1</v>
      </c>
      <c r="V12" s="22">
        <v>0</v>
      </c>
      <c r="W12" s="22">
        <v>0</v>
      </c>
      <c r="X12" s="22">
        <v>0</v>
      </c>
      <c r="Y12" s="22">
        <v>0</v>
      </c>
      <c r="Z12" s="25">
        <v>40</v>
      </c>
      <c r="AA12" s="18"/>
    </row>
    <row r="13" spans="1:27" x14ac:dyDescent="0.25">
      <c r="A13" s="24" t="s">
        <v>53</v>
      </c>
      <c r="B13" s="22">
        <v>0</v>
      </c>
      <c r="C13" s="22">
        <v>0</v>
      </c>
      <c r="D13" s="22">
        <v>0</v>
      </c>
      <c r="E13" s="22">
        <v>4</v>
      </c>
      <c r="F13" s="22">
        <v>0</v>
      </c>
      <c r="G13" s="22">
        <v>2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4</v>
      </c>
      <c r="P13" s="22">
        <v>0</v>
      </c>
      <c r="Q13" s="22">
        <v>1</v>
      </c>
      <c r="R13" s="22">
        <v>1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5">
        <v>12</v>
      </c>
      <c r="AA13" s="18"/>
    </row>
    <row r="14" spans="1:27" x14ac:dyDescent="0.25">
      <c r="A14" s="24" t="s">
        <v>54</v>
      </c>
      <c r="B14" s="22">
        <v>11</v>
      </c>
      <c r="C14" s="22">
        <v>0</v>
      </c>
      <c r="D14" s="22">
        <v>10</v>
      </c>
      <c r="E14" s="22">
        <v>22</v>
      </c>
      <c r="F14" s="22">
        <v>1</v>
      </c>
      <c r="G14" s="22">
        <v>5</v>
      </c>
      <c r="H14" s="22">
        <v>5</v>
      </c>
      <c r="I14" s="22">
        <v>4</v>
      </c>
      <c r="J14" s="22">
        <v>10</v>
      </c>
      <c r="K14" s="22">
        <v>5</v>
      </c>
      <c r="L14" s="22">
        <v>4</v>
      </c>
      <c r="M14" s="22">
        <v>6</v>
      </c>
      <c r="N14" s="22">
        <v>12</v>
      </c>
      <c r="O14" s="22">
        <v>8</v>
      </c>
      <c r="P14" s="22">
        <v>16</v>
      </c>
      <c r="Q14" s="22">
        <v>20</v>
      </c>
      <c r="R14" s="22">
        <v>23</v>
      </c>
      <c r="S14" s="22">
        <v>7</v>
      </c>
      <c r="T14" s="22">
        <v>11</v>
      </c>
      <c r="U14" s="22">
        <v>17</v>
      </c>
      <c r="V14" s="22">
        <v>9</v>
      </c>
      <c r="W14" s="22">
        <v>7</v>
      </c>
      <c r="X14" s="22">
        <v>4</v>
      </c>
      <c r="Y14" s="22">
        <v>9</v>
      </c>
      <c r="Z14" s="25">
        <v>226</v>
      </c>
      <c r="AA14" s="18"/>
    </row>
    <row r="15" spans="1:27" x14ac:dyDescent="0.25">
      <c r="A15" s="24" t="s">
        <v>55</v>
      </c>
      <c r="B15" s="22">
        <v>1</v>
      </c>
      <c r="C15" s="22">
        <v>0</v>
      </c>
      <c r="D15" s="22">
        <v>0</v>
      </c>
      <c r="E15" s="22">
        <v>1</v>
      </c>
      <c r="F15" s="22">
        <v>1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5">
        <v>3</v>
      </c>
      <c r="AA15" s="18"/>
    </row>
    <row r="16" spans="1:27" x14ac:dyDescent="0.25">
      <c r="A16" s="24" t="s">
        <v>56</v>
      </c>
      <c r="B16" s="22">
        <v>1</v>
      </c>
      <c r="C16" s="22">
        <v>0</v>
      </c>
      <c r="D16" s="22">
        <v>1</v>
      </c>
      <c r="E16" s="22">
        <v>10</v>
      </c>
      <c r="F16" s="22">
        <v>10</v>
      </c>
      <c r="G16" s="22">
        <v>1</v>
      </c>
      <c r="H16" s="22">
        <v>1</v>
      </c>
      <c r="I16" s="22">
        <v>6</v>
      </c>
      <c r="J16" s="22">
        <v>0</v>
      </c>
      <c r="K16" s="22">
        <v>6</v>
      </c>
      <c r="L16" s="22">
        <v>0</v>
      </c>
      <c r="M16" s="22">
        <v>0</v>
      </c>
      <c r="N16" s="22">
        <v>5</v>
      </c>
      <c r="O16" s="22">
        <v>1</v>
      </c>
      <c r="P16" s="22">
        <v>3</v>
      </c>
      <c r="Q16" s="22">
        <v>0</v>
      </c>
      <c r="R16" s="22">
        <v>1</v>
      </c>
      <c r="S16" s="22">
        <v>5</v>
      </c>
      <c r="T16" s="22">
        <v>6</v>
      </c>
      <c r="U16" s="22">
        <v>2</v>
      </c>
      <c r="V16" s="22">
        <v>0</v>
      </c>
      <c r="W16" s="22">
        <v>0</v>
      </c>
      <c r="X16" s="22">
        <v>1</v>
      </c>
      <c r="Y16" s="22">
        <v>7</v>
      </c>
      <c r="Z16" s="25">
        <v>67</v>
      </c>
      <c r="AA16" s="18"/>
    </row>
    <row r="17" spans="1:27" x14ac:dyDescent="0.25">
      <c r="A17" s="24" t="s">
        <v>57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6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5">
        <v>6</v>
      </c>
      <c r="AA17" s="18"/>
    </row>
    <row r="18" spans="1:27" x14ac:dyDescent="0.25">
      <c r="A18" s="24" t="s">
        <v>58</v>
      </c>
      <c r="B18" s="22">
        <v>0</v>
      </c>
      <c r="C18" s="22">
        <v>0</v>
      </c>
      <c r="D18" s="22">
        <v>0</v>
      </c>
      <c r="E18" s="22">
        <v>4</v>
      </c>
      <c r="F18" s="22">
        <v>0</v>
      </c>
      <c r="G18" s="22">
        <v>0</v>
      </c>
      <c r="H18" s="22">
        <v>0</v>
      </c>
      <c r="I18" s="22">
        <v>1</v>
      </c>
      <c r="J18" s="22">
        <v>0</v>
      </c>
      <c r="K18" s="22">
        <v>0</v>
      </c>
      <c r="L18" s="22">
        <v>1</v>
      </c>
      <c r="M18" s="22">
        <v>0</v>
      </c>
      <c r="N18" s="22">
        <v>0</v>
      </c>
      <c r="O18" s="22">
        <v>3</v>
      </c>
      <c r="P18" s="22">
        <v>3</v>
      </c>
      <c r="Q18" s="22">
        <v>1</v>
      </c>
      <c r="R18" s="22">
        <v>3</v>
      </c>
      <c r="S18" s="22">
        <v>0</v>
      </c>
      <c r="T18" s="22">
        <v>1</v>
      </c>
      <c r="U18" s="22">
        <v>0</v>
      </c>
      <c r="V18" s="22">
        <v>0</v>
      </c>
      <c r="W18" s="22">
        <v>0</v>
      </c>
      <c r="X18" s="22">
        <v>1</v>
      </c>
      <c r="Y18" s="22">
        <v>1</v>
      </c>
      <c r="Z18" s="25">
        <v>19</v>
      </c>
      <c r="AA18" s="18"/>
    </row>
    <row r="19" spans="1:27" x14ac:dyDescent="0.25">
      <c r="A19" s="24" t="s">
        <v>59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2</v>
      </c>
      <c r="Z19" s="25">
        <v>2</v>
      </c>
      <c r="AA19" s="18"/>
    </row>
    <row r="20" spans="1:27" x14ac:dyDescent="0.25">
      <c r="A20" s="24" t="s">
        <v>60</v>
      </c>
      <c r="B20" s="22">
        <v>0</v>
      </c>
      <c r="C20" s="22">
        <v>0</v>
      </c>
      <c r="D20" s="22">
        <v>0</v>
      </c>
      <c r="E20" s="22">
        <v>7</v>
      </c>
      <c r="F20" s="22">
        <v>0</v>
      </c>
      <c r="G20" s="22">
        <v>1</v>
      </c>
      <c r="H20" s="22">
        <v>0</v>
      </c>
      <c r="I20" s="22">
        <v>2</v>
      </c>
      <c r="J20" s="22">
        <v>5</v>
      </c>
      <c r="K20" s="22">
        <v>5</v>
      </c>
      <c r="L20" s="22">
        <v>7</v>
      </c>
      <c r="M20" s="22">
        <v>8</v>
      </c>
      <c r="N20" s="22">
        <v>7</v>
      </c>
      <c r="O20" s="22">
        <v>0</v>
      </c>
      <c r="P20" s="22">
        <v>16</v>
      </c>
      <c r="Q20" s="22">
        <v>0</v>
      </c>
      <c r="R20" s="22">
        <v>7</v>
      </c>
      <c r="S20" s="22">
        <v>17</v>
      </c>
      <c r="T20" s="22">
        <v>24</v>
      </c>
      <c r="U20" s="22">
        <v>5</v>
      </c>
      <c r="V20" s="22">
        <v>0</v>
      </c>
      <c r="W20" s="22">
        <v>0</v>
      </c>
      <c r="X20" s="22">
        <v>6</v>
      </c>
      <c r="Y20" s="22">
        <v>8</v>
      </c>
      <c r="Z20" s="25">
        <v>125</v>
      </c>
      <c r="AA20" s="18"/>
    </row>
    <row r="21" spans="1:27" x14ac:dyDescent="0.25">
      <c r="A21" s="24" t="s">
        <v>61</v>
      </c>
      <c r="B21" s="22">
        <v>23</v>
      </c>
      <c r="C21" s="22">
        <v>5</v>
      </c>
      <c r="D21" s="22">
        <v>19</v>
      </c>
      <c r="E21" s="22">
        <v>34</v>
      </c>
      <c r="F21" s="22">
        <v>21</v>
      </c>
      <c r="G21" s="22">
        <v>12</v>
      </c>
      <c r="H21" s="22">
        <v>4</v>
      </c>
      <c r="I21" s="22">
        <v>10</v>
      </c>
      <c r="J21" s="22">
        <v>11</v>
      </c>
      <c r="K21" s="22">
        <v>20</v>
      </c>
      <c r="L21" s="22">
        <v>3</v>
      </c>
      <c r="M21" s="22">
        <v>7</v>
      </c>
      <c r="N21" s="22">
        <v>9</v>
      </c>
      <c r="O21" s="22">
        <v>12</v>
      </c>
      <c r="P21" s="22">
        <v>27</v>
      </c>
      <c r="Q21" s="22">
        <v>11</v>
      </c>
      <c r="R21" s="22">
        <v>7</v>
      </c>
      <c r="S21" s="22">
        <v>15</v>
      </c>
      <c r="T21" s="22">
        <v>15</v>
      </c>
      <c r="U21" s="22">
        <v>13</v>
      </c>
      <c r="V21" s="22">
        <v>8</v>
      </c>
      <c r="W21" s="22">
        <v>14</v>
      </c>
      <c r="X21" s="22">
        <v>13</v>
      </c>
      <c r="Y21" s="22">
        <v>13</v>
      </c>
      <c r="Z21" s="25">
        <v>326</v>
      </c>
      <c r="AA21" s="18"/>
    </row>
    <row r="22" spans="1:27" x14ac:dyDescent="0.25">
      <c r="A22" s="24" t="s">
        <v>62</v>
      </c>
      <c r="B22" s="22">
        <v>10</v>
      </c>
      <c r="C22" s="22">
        <v>0</v>
      </c>
      <c r="D22" s="22">
        <v>0</v>
      </c>
      <c r="E22" s="22">
        <v>6</v>
      </c>
      <c r="F22" s="22">
        <v>5</v>
      </c>
      <c r="G22" s="22">
        <v>0</v>
      </c>
      <c r="H22" s="22">
        <v>3</v>
      </c>
      <c r="I22" s="22">
        <v>3</v>
      </c>
      <c r="J22" s="22">
        <v>0</v>
      </c>
      <c r="K22" s="22">
        <v>2</v>
      </c>
      <c r="L22" s="22">
        <v>2</v>
      </c>
      <c r="M22" s="22">
        <v>1</v>
      </c>
      <c r="N22" s="22">
        <v>0</v>
      </c>
      <c r="O22" s="22">
        <v>0</v>
      </c>
      <c r="P22" s="22">
        <v>8</v>
      </c>
      <c r="Q22" s="22">
        <v>1</v>
      </c>
      <c r="R22" s="22">
        <v>1</v>
      </c>
      <c r="S22" s="22">
        <v>0</v>
      </c>
      <c r="T22" s="22">
        <v>9</v>
      </c>
      <c r="U22" s="22">
        <v>0</v>
      </c>
      <c r="V22" s="22">
        <v>0</v>
      </c>
      <c r="W22" s="22">
        <v>0</v>
      </c>
      <c r="X22" s="22">
        <v>5</v>
      </c>
      <c r="Y22" s="22">
        <v>3</v>
      </c>
      <c r="Z22" s="25">
        <v>59</v>
      </c>
      <c r="AA22" s="18"/>
    </row>
    <row r="23" spans="1:27" x14ac:dyDescent="0.25">
      <c r="A23" s="24" t="s">
        <v>63</v>
      </c>
      <c r="B23" s="22">
        <v>6</v>
      </c>
      <c r="C23" s="22">
        <v>0</v>
      </c>
      <c r="D23" s="22">
        <v>7</v>
      </c>
      <c r="E23" s="22">
        <v>12</v>
      </c>
      <c r="F23" s="22">
        <v>4</v>
      </c>
      <c r="G23" s="22">
        <v>3</v>
      </c>
      <c r="H23" s="22">
        <v>2</v>
      </c>
      <c r="I23" s="22">
        <v>5</v>
      </c>
      <c r="J23" s="22">
        <v>0</v>
      </c>
      <c r="K23" s="22">
        <v>5</v>
      </c>
      <c r="L23" s="22">
        <v>3</v>
      </c>
      <c r="M23" s="22">
        <v>0</v>
      </c>
      <c r="N23" s="22">
        <v>0</v>
      </c>
      <c r="O23" s="22">
        <v>8</v>
      </c>
      <c r="P23" s="22">
        <v>0</v>
      </c>
      <c r="Q23" s="22">
        <v>7</v>
      </c>
      <c r="R23" s="22">
        <v>2</v>
      </c>
      <c r="S23" s="22">
        <v>4</v>
      </c>
      <c r="T23" s="22">
        <v>11</v>
      </c>
      <c r="U23" s="22">
        <v>2</v>
      </c>
      <c r="V23" s="22">
        <v>3</v>
      </c>
      <c r="W23" s="22">
        <v>5</v>
      </c>
      <c r="X23" s="22">
        <v>2</v>
      </c>
      <c r="Y23" s="22">
        <v>11</v>
      </c>
      <c r="Z23" s="25">
        <v>102</v>
      </c>
      <c r="AA23" s="18"/>
    </row>
    <row r="24" spans="1:27" x14ac:dyDescent="0.25">
      <c r="A24" s="24" t="s">
        <v>64</v>
      </c>
      <c r="B24" s="22">
        <v>6</v>
      </c>
      <c r="C24" s="22">
        <v>4</v>
      </c>
      <c r="D24" s="22">
        <v>7</v>
      </c>
      <c r="E24" s="22">
        <v>22</v>
      </c>
      <c r="F24" s="22">
        <v>12</v>
      </c>
      <c r="G24" s="22">
        <v>11</v>
      </c>
      <c r="H24" s="22">
        <v>0</v>
      </c>
      <c r="I24" s="22">
        <v>2</v>
      </c>
      <c r="J24" s="22">
        <v>2</v>
      </c>
      <c r="K24" s="22">
        <v>4</v>
      </c>
      <c r="L24" s="22">
        <v>6</v>
      </c>
      <c r="M24" s="22">
        <v>0</v>
      </c>
      <c r="N24" s="22">
        <v>0</v>
      </c>
      <c r="O24" s="22">
        <v>8</v>
      </c>
      <c r="P24" s="22">
        <v>0</v>
      </c>
      <c r="Q24" s="22">
        <v>7</v>
      </c>
      <c r="R24" s="22">
        <v>7</v>
      </c>
      <c r="S24" s="22">
        <v>4</v>
      </c>
      <c r="T24" s="22">
        <v>3</v>
      </c>
      <c r="U24" s="22">
        <v>7</v>
      </c>
      <c r="V24" s="22">
        <v>2</v>
      </c>
      <c r="W24" s="22">
        <v>6</v>
      </c>
      <c r="X24" s="22">
        <v>0</v>
      </c>
      <c r="Y24" s="22">
        <v>14</v>
      </c>
      <c r="Z24" s="25">
        <v>134</v>
      </c>
      <c r="AA24" s="18"/>
    </row>
    <row r="25" spans="1:27" x14ac:dyDescent="0.25">
      <c r="A25" s="24" t="s">
        <v>65</v>
      </c>
      <c r="B25" s="22">
        <v>0</v>
      </c>
      <c r="C25" s="22">
        <v>1</v>
      </c>
      <c r="D25" s="22">
        <v>0</v>
      </c>
      <c r="E25" s="22">
        <v>4</v>
      </c>
      <c r="F25" s="22">
        <v>0</v>
      </c>
      <c r="G25" s="22">
        <v>1</v>
      </c>
      <c r="H25" s="22">
        <v>0</v>
      </c>
      <c r="I25" s="22">
        <v>1</v>
      </c>
      <c r="J25" s="22">
        <v>0</v>
      </c>
      <c r="K25" s="22">
        <v>4</v>
      </c>
      <c r="L25" s="22">
        <v>0</v>
      </c>
      <c r="M25" s="22">
        <v>1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2</v>
      </c>
      <c r="U25" s="22">
        <v>0</v>
      </c>
      <c r="V25" s="22">
        <v>1</v>
      </c>
      <c r="W25" s="22">
        <v>0</v>
      </c>
      <c r="X25" s="22">
        <v>0</v>
      </c>
      <c r="Y25" s="22">
        <v>0</v>
      </c>
      <c r="Z25" s="25">
        <v>15</v>
      </c>
      <c r="AA25" s="18"/>
    </row>
    <row r="26" spans="1:27" x14ac:dyDescent="0.25">
      <c r="A26" s="24" t="s">
        <v>66</v>
      </c>
      <c r="B26" s="22">
        <v>1</v>
      </c>
      <c r="C26" s="22">
        <v>0</v>
      </c>
      <c r="D26" s="22">
        <v>4</v>
      </c>
      <c r="E26" s="22">
        <v>13</v>
      </c>
      <c r="F26" s="22">
        <v>0</v>
      </c>
      <c r="G26" s="22">
        <v>3</v>
      </c>
      <c r="H26" s="22">
        <v>0</v>
      </c>
      <c r="I26" s="22">
        <v>3</v>
      </c>
      <c r="J26" s="22">
        <v>0</v>
      </c>
      <c r="K26" s="22">
        <v>2</v>
      </c>
      <c r="L26" s="22">
        <v>0</v>
      </c>
      <c r="M26" s="22">
        <v>0</v>
      </c>
      <c r="N26" s="22">
        <v>0</v>
      </c>
      <c r="O26" s="22">
        <v>21</v>
      </c>
      <c r="P26" s="22">
        <v>0</v>
      </c>
      <c r="Q26" s="22">
        <v>3</v>
      </c>
      <c r="R26" s="22">
        <v>0</v>
      </c>
      <c r="S26" s="22">
        <v>16</v>
      </c>
      <c r="T26" s="22">
        <v>1</v>
      </c>
      <c r="U26" s="22">
        <v>2</v>
      </c>
      <c r="V26" s="22">
        <v>0</v>
      </c>
      <c r="W26" s="22">
        <v>0</v>
      </c>
      <c r="X26" s="22">
        <v>3</v>
      </c>
      <c r="Y26" s="22">
        <v>10</v>
      </c>
      <c r="Z26" s="25">
        <v>82</v>
      </c>
      <c r="AA26" s="18"/>
    </row>
    <row r="27" spans="1:27" x14ac:dyDescent="0.25">
      <c r="A27" s="24" t="s">
        <v>67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3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5">
        <v>3</v>
      </c>
      <c r="AA27" s="18"/>
    </row>
    <row r="28" spans="1:27" x14ac:dyDescent="0.25">
      <c r="A28" s="24" t="s">
        <v>68</v>
      </c>
      <c r="B28" s="22">
        <v>8</v>
      </c>
      <c r="C28" s="22">
        <v>0</v>
      </c>
      <c r="D28" s="22">
        <v>8</v>
      </c>
      <c r="E28" s="22">
        <v>14</v>
      </c>
      <c r="F28" s="22">
        <v>18</v>
      </c>
      <c r="G28" s="22">
        <v>3</v>
      </c>
      <c r="H28" s="22">
        <v>0</v>
      </c>
      <c r="I28" s="22">
        <v>6</v>
      </c>
      <c r="J28" s="22">
        <v>7</v>
      </c>
      <c r="K28" s="22">
        <v>5</v>
      </c>
      <c r="L28" s="22">
        <v>1</v>
      </c>
      <c r="M28" s="22">
        <v>0</v>
      </c>
      <c r="N28" s="22">
        <v>1</v>
      </c>
      <c r="O28" s="22">
        <v>4</v>
      </c>
      <c r="P28" s="22">
        <v>12</v>
      </c>
      <c r="Q28" s="22">
        <v>1</v>
      </c>
      <c r="R28" s="22">
        <v>7</v>
      </c>
      <c r="S28" s="22">
        <v>3</v>
      </c>
      <c r="T28" s="22">
        <v>14</v>
      </c>
      <c r="U28" s="22">
        <v>0</v>
      </c>
      <c r="V28" s="22">
        <v>1</v>
      </c>
      <c r="W28" s="22">
        <v>2</v>
      </c>
      <c r="X28" s="22">
        <v>1</v>
      </c>
      <c r="Y28" s="22">
        <v>14</v>
      </c>
      <c r="Z28" s="25">
        <v>130</v>
      </c>
      <c r="AA28" s="18"/>
    </row>
    <row r="29" spans="1:27" x14ac:dyDescent="0.25">
      <c r="A29" s="24" t="s">
        <v>69</v>
      </c>
      <c r="B29" s="22">
        <v>45</v>
      </c>
      <c r="C29" s="22">
        <v>13</v>
      </c>
      <c r="D29" s="22">
        <v>28</v>
      </c>
      <c r="E29" s="22">
        <v>61</v>
      </c>
      <c r="F29" s="22">
        <v>36</v>
      </c>
      <c r="G29" s="22">
        <v>20</v>
      </c>
      <c r="H29" s="22">
        <v>23</v>
      </c>
      <c r="I29" s="22">
        <v>33</v>
      </c>
      <c r="J29" s="22">
        <v>18</v>
      </c>
      <c r="K29" s="22">
        <v>22</v>
      </c>
      <c r="L29" s="22">
        <v>18</v>
      </c>
      <c r="M29" s="22">
        <v>18</v>
      </c>
      <c r="N29" s="22">
        <v>35</v>
      </c>
      <c r="O29" s="22">
        <v>20</v>
      </c>
      <c r="P29" s="22">
        <v>34</v>
      </c>
      <c r="Q29" s="22">
        <v>23</v>
      </c>
      <c r="R29" s="22">
        <v>28</v>
      </c>
      <c r="S29" s="22">
        <v>17</v>
      </c>
      <c r="T29" s="22">
        <v>23</v>
      </c>
      <c r="U29" s="22">
        <v>14</v>
      </c>
      <c r="V29" s="22">
        <v>13</v>
      </c>
      <c r="W29" s="22">
        <v>11</v>
      </c>
      <c r="X29" s="22">
        <v>18</v>
      </c>
      <c r="Y29" s="22">
        <v>16</v>
      </c>
      <c r="Z29" s="25">
        <v>587</v>
      </c>
      <c r="AA29" s="18"/>
    </row>
    <row r="30" spans="1:27" x14ac:dyDescent="0.25">
      <c r="A30" s="24" t="s">
        <v>70</v>
      </c>
      <c r="B30" s="22">
        <v>6</v>
      </c>
      <c r="C30" s="22">
        <v>0</v>
      </c>
      <c r="D30" s="22">
        <v>0</v>
      </c>
      <c r="E30" s="22">
        <v>14</v>
      </c>
      <c r="F30" s="22">
        <v>2</v>
      </c>
      <c r="G30" s="22">
        <v>2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2</v>
      </c>
      <c r="P30" s="22">
        <v>9</v>
      </c>
      <c r="Q30" s="22">
        <v>5</v>
      </c>
      <c r="R30" s="22">
        <v>4</v>
      </c>
      <c r="S30" s="22">
        <v>0</v>
      </c>
      <c r="T30" s="22">
        <v>2</v>
      </c>
      <c r="U30" s="22">
        <v>2</v>
      </c>
      <c r="V30" s="22">
        <v>1</v>
      </c>
      <c r="W30" s="22">
        <v>0</v>
      </c>
      <c r="X30" s="22">
        <v>0</v>
      </c>
      <c r="Y30" s="22">
        <v>0</v>
      </c>
      <c r="Z30" s="25">
        <v>49</v>
      </c>
      <c r="AA30" s="18"/>
    </row>
    <row r="31" spans="1:27" x14ac:dyDescent="0.25">
      <c r="A31" s="24" t="s">
        <v>71</v>
      </c>
      <c r="B31" s="22">
        <v>0</v>
      </c>
      <c r="C31" s="22">
        <v>0</v>
      </c>
      <c r="D31" s="22">
        <v>0</v>
      </c>
      <c r="E31" s="22">
        <v>0</v>
      </c>
      <c r="F31" s="22">
        <v>4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3</v>
      </c>
      <c r="V31" s="22">
        <v>0</v>
      </c>
      <c r="W31" s="22">
        <v>0</v>
      </c>
      <c r="X31" s="22">
        <v>0</v>
      </c>
      <c r="Y31" s="22">
        <v>0</v>
      </c>
      <c r="Z31" s="25">
        <v>7</v>
      </c>
      <c r="AA31" s="18"/>
    </row>
    <row r="32" spans="1:27" x14ac:dyDescent="0.25">
      <c r="A32" s="24" t="s">
        <v>72</v>
      </c>
      <c r="B32" s="22">
        <v>0</v>
      </c>
      <c r="C32" s="22">
        <v>0</v>
      </c>
      <c r="D32" s="22">
        <v>0</v>
      </c>
      <c r="E32" s="22">
        <v>9</v>
      </c>
      <c r="F32" s="22">
        <v>0</v>
      </c>
      <c r="G32" s="22">
        <v>1</v>
      </c>
      <c r="H32" s="22">
        <v>0</v>
      </c>
      <c r="I32" s="22">
        <v>8</v>
      </c>
      <c r="J32" s="22">
        <v>0</v>
      </c>
      <c r="K32" s="22">
        <v>2</v>
      </c>
      <c r="L32" s="22">
        <v>0</v>
      </c>
      <c r="M32" s="22">
        <v>1</v>
      </c>
      <c r="N32" s="22">
        <v>0</v>
      </c>
      <c r="O32" s="22">
        <v>13</v>
      </c>
      <c r="P32" s="22">
        <v>0</v>
      </c>
      <c r="Q32" s="22">
        <v>3</v>
      </c>
      <c r="R32" s="22">
        <v>2</v>
      </c>
      <c r="S32" s="22">
        <v>4</v>
      </c>
      <c r="T32" s="22">
        <v>9</v>
      </c>
      <c r="U32" s="22">
        <v>0</v>
      </c>
      <c r="V32" s="22">
        <v>2</v>
      </c>
      <c r="W32" s="22">
        <v>0</v>
      </c>
      <c r="X32" s="22">
        <v>0</v>
      </c>
      <c r="Y32" s="22">
        <v>8</v>
      </c>
      <c r="Z32" s="25">
        <v>62</v>
      </c>
      <c r="AA32" s="18"/>
    </row>
    <row r="33" spans="1:27" x14ac:dyDescent="0.25">
      <c r="A33" s="24" t="s">
        <v>73</v>
      </c>
      <c r="B33" s="22">
        <v>14</v>
      </c>
      <c r="C33" s="22">
        <v>4</v>
      </c>
      <c r="D33" s="22">
        <v>9</v>
      </c>
      <c r="E33" s="22">
        <v>22</v>
      </c>
      <c r="F33" s="22">
        <v>18</v>
      </c>
      <c r="G33" s="22">
        <v>8</v>
      </c>
      <c r="H33" s="22">
        <v>3</v>
      </c>
      <c r="I33" s="22">
        <v>17</v>
      </c>
      <c r="J33" s="22">
        <v>6</v>
      </c>
      <c r="K33" s="22">
        <v>5</v>
      </c>
      <c r="L33" s="22">
        <v>8</v>
      </c>
      <c r="M33" s="22">
        <v>7</v>
      </c>
      <c r="N33" s="22">
        <v>13</v>
      </c>
      <c r="O33" s="22">
        <v>1</v>
      </c>
      <c r="P33" s="22">
        <v>9</v>
      </c>
      <c r="Q33" s="22">
        <v>2</v>
      </c>
      <c r="R33" s="22">
        <v>0</v>
      </c>
      <c r="S33" s="22">
        <v>10</v>
      </c>
      <c r="T33" s="22">
        <v>16</v>
      </c>
      <c r="U33" s="22">
        <v>0</v>
      </c>
      <c r="V33" s="22">
        <v>2</v>
      </c>
      <c r="W33" s="22">
        <v>4</v>
      </c>
      <c r="X33" s="22">
        <v>5</v>
      </c>
      <c r="Y33" s="22">
        <v>0</v>
      </c>
      <c r="Z33" s="25">
        <v>183</v>
      </c>
      <c r="AA33" s="18"/>
    </row>
    <row r="34" spans="1:27" ht="15.75" x14ac:dyDescent="0.25">
      <c r="A34" s="102" t="s">
        <v>75</v>
      </c>
      <c r="B34" s="26">
        <v>333</v>
      </c>
      <c r="C34" s="27">
        <v>64</v>
      </c>
      <c r="D34" s="27">
        <v>158</v>
      </c>
      <c r="E34" s="27">
        <v>501</v>
      </c>
      <c r="F34" s="27">
        <v>282</v>
      </c>
      <c r="G34" s="27">
        <v>132</v>
      </c>
      <c r="H34" s="27">
        <v>100</v>
      </c>
      <c r="I34" s="27">
        <v>226</v>
      </c>
      <c r="J34" s="27">
        <v>122</v>
      </c>
      <c r="K34" s="27">
        <v>200</v>
      </c>
      <c r="L34" s="27">
        <v>149</v>
      </c>
      <c r="M34" s="27">
        <v>125</v>
      </c>
      <c r="N34" s="27">
        <v>204</v>
      </c>
      <c r="O34" s="27">
        <v>198</v>
      </c>
      <c r="P34" s="27">
        <v>275</v>
      </c>
      <c r="Q34" s="27">
        <v>155</v>
      </c>
      <c r="R34" s="27">
        <v>196</v>
      </c>
      <c r="S34" s="27">
        <v>204</v>
      </c>
      <c r="T34" s="27">
        <v>346</v>
      </c>
      <c r="U34" s="27">
        <v>125</v>
      </c>
      <c r="V34" s="27">
        <v>91</v>
      </c>
      <c r="W34" s="27">
        <v>109</v>
      </c>
      <c r="X34" s="27">
        <v>120</v>
      </c>
      <c r="Y34" s="27">
        <v>261</v>
      </c>
      <c r="Z34" s="28">
        <v>4676</v>
      </c>
      <c r="AA34" s="18"/>
    </row>
    <row r="35" spans="1:27" ht="31.5" x14ac:dyDescent="0.25">
      <c r="A35" s="99" t="s">
        <v>76</v>
      </c>
      <c r="B35">
        <f>COUNTIF(B4:B33,"&gt;="&amp;'Vários Misto'!$B$1)</f>
        <v>17</v>
      </c>
      <c r="C35">
        <f>COUNTIF(C4:C33,"&gt;="&amp;'Vários Misto'!$B$1)</f>
        <v>6</v>
      </c>
      <c r="D35">
        <f>COUNTIF(D4:D33,"&gt;="&amp;'Vários Misto'!$B$1)</f>
        <v>14</v>
      </c>
      <c r="E35">
        <f>COUNTIF(E4:E33,"&gt;="&amp;'Vários Misto'!$B$1)</f>
        <v>24</v>
      </c>
      <c r="F35">
        <f>COUNTIF(F4:F33,"&gt;="&amp;'Vários Misto'!$B$1)</f>
        <v>16</v>
      </c>
      <c r="G35">
        <f>COUNTIF(G4:G33,"&gt;="&amp;'Vários Misto'!$B$1)</f>
        <v>13</v>
      </c>
      <c r="H35">
        <f>COUNTIF(H4:H33,"&gt;="&amp;'Vários Misto'!$B$1)</f>
        <v>9</v>
      </c>
      <c r="I35">
        <f>COUNTIF(I4:I33,"&gt;="&amp;'Vários Misto'!$B$1)</f>
        <v>17</v>
      </c>
      <c r="J35">
        <f>COUNTIF(J4:J33,"&gt;="&amp;'Vários Misto'!$B$1)</f>
        <v>11</v>
      </c>
      <c r="K35">
        <f>COUNTIF(K4:K33,"&gt;="&amp;'Vários Misto'!$B$1)</f>
        <v>16</v>
      </c>
      <c r="L35">
        <f>COUNTIF(L4:L33,"&gt;="&amp;'Vários Misto'!$B$1)</f>
        <v>13</v>
      </c>
      <c r="M35">
        <f>COUNTIF(M4:M33,"&gt;="&amp;'Vários Misto'!$B$1)</f>
        <v>11</v>
      </c>
      <c r="N35">
        <f>COUNTIF(N4:N33,"&gt;="&amp;'Vários Misto'!$B$1)</f>
        <v>13</v>
      </c>
      <c r="O35">
        <f>COUNTIF(O4:O33,"&gt;="&amp;'Vários Misto'!$B$1)</f>
        <v>17</v>
      </c>
      <c r="P35">
        <f>COUNTIF(P4:P33,"&gt;="&amp;'Vários Misto'!$B$1)</f>
        <v>18</v>
      </c>
      <c r="Q35">
        <f>COUNTIF(Q4:Q33,"&gt;="&amp;'Vários Misto'!$B$1)</f>
        <v>12</v>
      </c>
      <c r="R35">
        <f>COUNTIF(R4:R33,"&gt;="&amp;'Vários Misto'!$B$1)</f>
        <v>14</v>
      </c>
      <c r="S35">
        <f>COUNTIF(S4:S33,"&gt;="&amp;'Vários Misto'!$B$1)</f>
        <v>16</v>
      </c>
      <c r="T35">
        <f>COUNTIF(T4:T33,"&gt;="&amp;'Vários Misto'!$B$1)</f>
        <v>20</v>
      </c>
      <c r="U35">
        <f>COUNTIF(U4:U33,"&gt;="&amp;'Vários Misto'!$B$1)</f>
        <v>10</v>
      </c>
      <c r="V35">
        <f>COUNTIF(V4:V33,"&gt;="&amp;'Vários Misto'!$B$1)</f>
        <v>9</v>
      </c>
      <c r="W35">
        <f>COUNTIF(W4:W33,"&gt;="&amp;'Vários Misto'!$B$1)</f>
        <v>12</v>
      </c>
      <c r="X35">
        <f>COUNTIF(X4:X33,"&gt;="&amp;'Vários Misto'!$B$1)</f>
        <v>11</v>
      </c>
      <c r="Y35">
        <f>COUNTIF(Y4:Y33,"&gt;="&amp;'Vários Misto'!$B$1)</f>
        <v>18</v>
      </c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</sheetData>
  <conditionalFormatting sqref="B4:Y33">
    <cfRule type="cellIs" dxfId="1" priority="1" operator="greaterThan">
      <formula>$B$1-1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9D7E1-0863-4E90-B054-E2900A4166BB}">
  <dimension ref="A3:AA37"/>
  <sheetViews>
    <sheetView tabSelected="1" workbookViewId="0">
      <selection activeCell="C40" sqref="C40"/>
    </sheetView>
  </sheetViews>
  <sheetFormatPr defaultColWidth="9.85546875" defaultRowHeight="15" x14ac:dyDescent="0.25"/>
  <cols>
    <col min="1" max="1" width="42" customWidth="1"/>
    <col min="26" max="26" width="20" customWidth="1"/>
  </cols>
  <sheetData>
    <row r="3" spans="1:27" ht="90.75" x14ac:dyDescent="0.25">
      <c r="A3" s="30"/>
      <c r="B3" s="19" t="s">
        <v>12</v>
      </c>
      <c r="C3" s="20" t="s">
        <v>18</v>
      </c>
      <c r="D3" s="20" t="s">
        <v>19</v>
      </c>
      <c r="E3" s="20" t="s">
        <v>20</v>
      </c>
      <c r="F3" s="20" t="s">
        <v>21</v>
      </c>
      <c r="G3" s="20" t="s">
        <v>22</v>
      </c>
      <c r="H3" s="20" t="s">
        <v>23</v>
      </c>
      <c r="I3" s="20" t="s">
        <v>24</v>
      </c>
      <c r="J3" s="20" t="s">
        <v>26</v>
      </c>
      <c r="K3" s="20" t="s">
        <v>27</v>
      </c>
      <c r="L3" s="20" t="s">
        <v>28</v>
      </c>
      <c r="M3" s="20" t="s">
        <v>29</v>
      </c>
      <c r="N3" s="20" t="s">
        <v>30</v>
      </c>
      <c r="O3" s="20" t="s">
        <v>31</v>
      </c>
      <c r="P3" s="20" t="s">
        <v>32</v>
      </c>
      <c r="Q3" s="20" t="s">
        <v>33</v>
      </c>
      <c r="R3" s="20" t="s">
        <v>34</v>
      </c>
      <c r="S3" s="20" t="s">
        <v>35</v>
      </c>
      <c r="T3" s="20" t="s">
        <v>36</v>
      </c>
      <c r="U3" s="20" t="s">
        <v>37</v>
      </c>
      <c r="V3" s="20" t="s">
        <v>38</v>
      </c>
      <c r="W3" s="20" t="s">
        <v>39</v>
      </c>
      <c r="X3" s="20" t="s">
        <v>40</v>
      </c>
      <c r="Y3" s="20" t="s">
        <v>41</v>
      </c>
      <c r="Z3" s="31" t="s">
        <v>80</v>
      </c>
      <c r="AA3" s="18"/>
    </row>
    <row r="4" spans="1:27" hidden="1" x14ac:dyDescent="0.25">
      <c r="A4" s="21" t="s">
        <v>44</v>
      </c>
      <c r="B4" s="22">
        <v>11</v>
      </c>
      <c r="C4" s="22">
        <v>0</v>
      </c>
      <c r="D4" s="22">
        <v>1</v>
      </c>
      <c r="E4" s="22">
        <v>14</v>
      </c>
      <c r="F4" s="22">
        <v>5</v>
      </c>
      <c r="G4" s="22">
        <v>1</v>
      </c>
      <c r="H4" s="22">
        <v>1</v>
      </c>
      <c r="I4" s="22">
        <v>6</v>
      </c>
      <c r="J4" s="22">
        <v>4</v>
      </c>
      <c r="K4" s="22">
        <v>3</v>
      </c>
      <c r="L4" s="22">
        <v>5</v>
      </c>
      <c r="M4" s="22">
        <v>8</v>
      </c>
      <c r="N4" s="22">
        <v>6</v>
      </c>
      <c r="O4" s="22">
        <v>5</v>
      </c>
      <c r="P4" s="22">
        <v>8</v>
      </c>
      <c r="Q4" s="22">
        <v>1</v>
      </c>
      <c r="R4" s="22">
        <v>8</v>
      </c>
      <c r="S4" s="22">
        <v>6</v>
      </c>
      <c r="T4" s="22">
        <v>16</v>
      </c>
      <c r="U4" s="22">
        <v>6</v>
      </c>
      <c r="V4" s="22">
        <v>3</v>
      </c>
      <c r="W4" s="22">
        <v>5</v>
      </c>
      <c r="X4" s="22">
        <v>4</v>
      </c>
      <c r="Y4" s="22">
        <v>4</v>
      </c>
      <c r="Z4" s="23">
        <v>131</v>
      </c>
      <c r="AA4" s="18"/>
    </row>
    <row r="5" spans="1:27" hidden="1" x14ac:dyDescent="0.25">
      <c r="A5" s="24" t="s">
        <v>45</v>
      </c>
      <c r="B5" s="22">
        <v>22</v>
      </c>
      <c r="C5" s="22">
        <v>2</v>
      </c>
      <c r="D5" s="22">
        <v>4</v>
      </c>
      <c r="E5" s="22">
        <v>19</v>
      </c>
      <c r="F5" s="22">
        <v>6</v>
      </c>
      <c r="G5" s="22">
        <v>7</v>
      </c>
      <c r="H5" s="22">
        <v>7</v>
      </c>
      <c r="I5" s="22">
        <v>13</v>
      </c>
      <c r="J5" s="22">
        <v>4</v>
      </c>
      <c r="K5" s="22">
        <v>16</v>
      </c>
      <c r="L5" s="22">
        <v>6</v>
      </c>
      <c r="M5" s="22">
        <v>8</v>
      </c>
      <c r="N5" s="22">
        <v>15</v>
      </c>
      <c r="O5" s="22">
        <v>11</v>
      </c>
      <c r="P5" s="22">
        <v>6</v>
      </c>
      <c r="Q5" s="22">
        <v>7</v>
      </c>
      <c r="R5" s="22">
        <v>14</v>
      </c>
      <c r="S5" s="22">
        <v>9</v>
      </c>
      <c r="T5" s="22">
        <v>23</v>
      </c>
      <c r="U5" s="22">
        <v>9</v>
      </c>
      <c r="V5" s="22">
        <v>4</v>
      </c>
      <c r="W5" s="22">
        <v>6</v>
      </c>
      <c r="X5" s="22">
        <v>5</v>
      </c>
      <c r="Y5" s="22">
        <v>12</v>
      </c>
      <c r="Z5" s="25">
        <v>235</v>
      </c>
      <c r="AA5" s="18"/>
    </row>
    <row r="6" spans="1:27" hidden="1" x14ac:dyDescent="0.25">
      <c r="A6" s="24" t="s">
        <v>46</v>
      </c>
      <c r="B6" s="22">
        <v>55</v>
      </c>
      <c r="C6" s="22">
        <v>13</v>
      </c>
      <c r="D6" s="22">
        <v>25</v>
      </c>
      <c r="E6" s="22">
        <v>86</v>
      </c>
      <c r="F6" s="22">
        <v>26</v>
      </c>
      <c r="G6" s="22">
        <v>12</v>
      </c>
      <c r="H6" s="22">
        <v>18</v>
      </c>
      <c r="I6" s="22">
        <v>22</v>
      </c>
      <c r="J6" s="22">
        <v>23</v>
      </c>
      <c r="K6" s="22">
        <v>44</v>
      </c>
      <c r="L6" s="22">
        <v>24</v>
      </c>
      <c r="M6" s="22">
        <v>21</v>
      </c>
      <c r="N6" s="22">
        <v>29</v>
      </c>
      <c r="O6" s="22">
        <v>27</v>
      </c>
      <c r="P6" s="22">
        <v>31</v>
      </c>
      <c r="Q6" s="22">
        <v>29</v>
      </c>
      <c r="R6" s="22">
        <v>25</v>
      </c>
      <c r="S6" s="22">
        <v>35</v>
      </c>
      <c r="T6" s="22">
        <v>51</v>
      </c>
      <c r="U6" s="22">
        <v>18</v>
      </c>
      <c r="V6" s="22">
        <v>19</v>
      </c>
      <c r="W6" s="22">
        <v>17</v>
      </c>
      <c r="X6" s="22">
        <v>31</v>
      </c>
      <c r="Y6" s="22">
        <v>47</v>
      </c>
      <c r="Z6" s="25">
        <v>728</v>
      </c>
      <c r="AA6" s="18"/>
    </row>
    <row r="7" spans="1:27" hidden="1" x14ac:dyDescent="0.25">
      <c r="A7" s="24" t="s">
        <v>47</v>
      </c>
      <c r="B7" s="22">
        <v>0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2</v>
      </c>
      <c r="J7" s="22">
        <v>0</v>
      </c>
      <c r="K7" s="22">
        <v>2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1</v>
      </c>
      <c r="R7" s="22">
        <v>0</v>
      </c>
      <c r="S7" s="22">
        <v>0</v>
      </c>
      <c r="T7" s="22">
        <v>5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5">
        <v>10</v>
      </c>
      <c r="AA7" s="18"/>
    </row>
    <row r="8" spans="1:27" hidden="1" x14ac:dyDescent="0.25">
      <c r="A8" s="24" t="s">
        <v>48</v>
      </c>
      <c r="B8" s="22">
        <v>13</v>
      </c>
      <c r="C8" s="22">
        <v>9</v>
      </c>
      <c r="D8" s="22">
        <v>13</v>
      </c>
      <c r="E8" s="22">
        <v>29</v>
      </c>
      <c r="F8" s="22">
        <v>34</v>
      </c>
      <c r="G8" s="22">
        <v>3</v>
      </c>
      <c r="H8" s="22">
        <v>15</v>
      </c>
      <c r="I8" s="22">
        <v>23</v>
      </c>
      <c r="J8" s="22">
        <v>11</v>
      </c>
      <c r="K8" s="22">
        <v>18</v>
      </c>
      <c r="L8" s="22">
        <v>21</v>
      </c>
      <c r="M8" s="22">
        <v>12</v>
      </c>
      <c r="N8" s="22">
        <v>28</v>
      </c>
      <c r="O8" s="22">
        <v>3</v>
      </c>
      <c r="P8" s="22">
        <v>28</v>
      </c>
      <c r="Q8" s="22">
        <v>5</v>
      </c>
      <c r="R8" s="22">
        <v>25</v>
      </c>
      <c r="S8" s="22">
        <v>21</v>
      </c>
      <c r="T8" s="22">
        <v>33</v>
      </c>
      <c r="U8" s="22">
        <v>2</v>
      </c>
      <c r="V8" s="22">
        <v>8</v>
      </c>
      <c r="W8" s="22">
        <v>7</v>
      </c>
      <c r="X8" s="22">
        <v>8</v>
      </c>
      <c r="Y8" s="22">
        <v>18</v>
      </c>
      <c r="Z8" s="25">
        <v>387</v>
      </c>
      <c r="AA8" s="18"/>
    </row>
    <row r="9" spans="1:27" hidden="1" x14ac:dyDescent="0.25">
      <c r="A9" s="24" t="s">
        <v>49</v>
      </c>
      <c r="B9" s="22">
        <v>13</v>
      </c>
      <c r="C9" s="22">
        <v>0</v>
      </c>
      <c r="D9" s="22">
        <v>3</v>
      </c>
      <c r="E9" s="22">
        <v>6</v>
      </c>
      <c r="F9" s="22">
        <v>6</v>
      </c>
      <c r="G9" s="22">
        <v>1</v>
      </c>
      <c r="H9" s="22">
        <v>0</v>
      </c>
      <c r="I9" s="22">
        <v>5</v>
      </c>
      <c r="J9" s="22">
        <v>3</v>
      </c>
      <c r="K9" s="22">
        <v>1</v>
      </c>
      <c r="L9" s="22">
        <v>4</v>
      </c>
      <c r="M9" s="22">
        <v>4</v>
      </c>
      <c r="N9" s="22">
        <v>3</v>
      </c>
      <c r="O9" s="22">
        <v>3</v>
      </c>
      <c r="P9" s="22">
        <v>10</v>
      </c>
      <c r="Q9" s="22">
        <v>1</v>
      </c>
      <c r="R9" s="22">
        <v>3</v>
      </c>
      <c r="S9" s="22">
        <v>1</v>
      </c>
      <c r="T9" s="22">
        <v>7</v>
      </c>
      <c r="U9" s="22">
        <v>0</v>
      </c>
      <c r="V9" s="22">
        <v>2</v>
      </c>
      <c r="W9" s="22">
        <v>3</v>
      </c>
      <c r="X9" s="22">
        <v>1</v>
      </c>
      <c r="Y9" s="22">
        <v>14</v>
      </c>
      <c r="Z9" s="25">
        <v>94</v>
      </c>
      <c r="AA9" s="18"/>
    </row>
    <row r="10" spans="1:27" hidden="1" x14ac:dyDescent="0.25">
      <c r="A10" s="24" t="s">
        <v>50</v>
      </c>
      <c r="B10" s="22">
        <v>15</v>
      </c>
      <c r="C10" s="22">
        <v>1</v>
      </c>
      <c r="D10" s="22">
        <v>2</v>
      </c>
      <c r="E10" s="22">
        <v>11</v>
      </c>
      <c r="F10" s="22">
        <v>9</v>
      </c>
      <c r="G10" s="22">
        <v>8</v>
      </c>
      <c r="H10" s="22">
        <v>2</v>
      </c>
      <c r="I10" s="22">
        <v>10</v>
      </c>
      <c r="J10" s="22">
        <v>1</v>
      </c>
      <c r="K10" s="22">
        <v>4</v>
      </c>
      <c r="L10" s="22">
        <v>0</v>
      </c>
      <c r="M10" s="22">
        <v>2</v>
      </c>
      <c r="N10" s="22">
        <v>2</v>
      </c>
      <c r="O10" s="22">
        <v>23</v>
      </c>
      <c r="P10" s="22">
        <v>7</v>
      </c>
      <c r="Q10" s="22">
        <v>1</v>
      </c>
      <c r="R10" s="22">
        <v>4</v>
      </c>
      <c r="S10" s="22">
        <v>10</v>
      </c>
      <c r="T10" s="22">
        <v>11</v>
      </c>
      <c r="U10" s="22">
        <v>0</v>
      </c>
      <c r="V10" s="22">
        <v>0</v>
      </c>
      <c r="W10" s="22">
        <v>1</v>
      </c>
      <c r="X10" s="22">
        <v>2</v>
      </c>
      <c r="Y10" s="22">
        <v>9</v>
      </c>
      <c r="Z10" s="25">
        <v>135</v>
      </c>
      <c r="AA10" s="18"/>
    </row>
    <row r="11" spans="1:27" hidden="1" x14ac:dyDescent="0.25">
      <c r="A11" s="24" t="s">
        <v>51</v>
      </c>
      <c r="B11" s="22">
        <v>27</v>
      </c>
      <c r="C11" s="22">
        <v>0</v>
      </c>
      <c r="D11" s="22">
        <v>5</v>
      </c>
      <c r="E11" s="22">
        <v>25</v>
      </c>
      <c r="F11" s="22">
        <v>21</v>
      </c>
      <c r="G11" s="22">
        <v>7</v>
      </c>
      <c r="H11" s="22">
        <v>3</v>
      </c>
      <c r="I11" s="22">
        <v>11</v>
      </c>
      <c r="J11" s="22">
        <v>0</v>
      </c>
      <c r="K11" s="22">
        <v>2</v>
      </c>
      <c r="L11" s="22">
        <v>14</v>
      </c>
      <c r="M11" s="22">
        <v>0</v>
      </c>
      <c r="N11" s="22">
        <v>8</v>
      </c>
      <c r="O11" s="22">
        <v>8</v>
      </c>
      <c r="P11" s="22">
        <v>7</v>
      </c>
      <c r="Q11" s="22">
        <v>7</v>
      </c>
      <c r="R11" s="22">
        <v>0</v>
      </c>
      <c r="S11" s="22">
        <v>2</v>
      </c>
      <c r="T11" s="22">
        <v>3</v>
      </c>
      <c r="U11" s="22">
        <v>11</v>
      </c>
      <c r="V11" s="22">
        <v>4</v>
      </c>
      <c r="W11" s="22">
        <v>4</v>
      </c>
      <c r="X11" s="22">
        <v>0</v>
      </c>
      <c r="Y11" s="22">
        <v>21</v>
      </c>
      <c r="Z11" s="25">
        <v>190</v>
      </c>
      <c r="AA11" s="18"/>
    </row>
    <row r="12" spans="1:27" hidden="1" x14ac:dyDescent="0.25">
      <c r="A12" s="24" t="s">
        <v>52</v>
      </c>
      <c r="B12" s="22">
        <v>5</v>
      </c>
      <c r="C12" s="22">
        <v>0</v>
      </c>
      <c r="D12" s="22">
        <v>5</v>
      </c>
      <c r="E12" s="22">
        <v>5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7</v>
      </c>
      <c r="L12" s="22">
        <v>2</v>
      </c>
      <c r="M12" s="22">
        <v>3</v>
      </c>
      <c r="N12" s="22">
        <v>6</v>
      </c>
      <c r="O12" s="22">
        <v>2</v>
      </c>
      <c r="P12" s="22">
        <v>0</v>
      </c>
      <c r="Q12" s="22">
        <v>2</v>
      </c>
      <c r="R12" s="22">
        <v>1</v>
      </c>
      <c r="S12" s="22">
        <v>0</v>
      </c>
      <c r="T12" s="22">
        <v>1</v>
      </c>
      <c r="U12" s="22">
        <v>1</v>
      </c>
      <c r="V12" s="22">
        <v>0</v>
      </c>
      <c r="W12" s="22">
        <v>0</v>
      </c>
      <c r="X12" s="22">
        <v>0</v>
      </c>
      <c r="Y12" s="22">
        <v>0</v>
      </c>
      <c r="Z12" s="25">
        <v>40</v>
      </c>
      <c r="AA12" s="18"/>
    </row>
    <row r="13" spans="1:27" hidden="1" x14ac:dyDescent="0.25">
      <c r="A13" s="24" t="s">
        <v>53</v>
      </c>
      <c r="B13" s="22">
        <v>0</v>
      </c>
      <c r="C13" s="22">
        <v>0</v>
      </c>
      <c r="D13" s="22">
        <v>0</v>
      </c>
      <c r="E13" s="22">
        <v>4</v>
      </c>
      <c r="F13" s="22">
        <v>0</v>
      </c>
      <c r="G13" s="22">
        <v>2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4</v>
      </c>
      <c r="P13" s="22">
        <v>0</v>
      </c>
      <c r="Q13" s="22">
        <v>1</v>
      </c>
      <c r="R13" s="22">
        <v>1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5">
        <v>12</v>
      </c>
      <c r="AA13" s="18"/>
    </row>
    <row r="14" spans="1:27" hidden="1" x14ac:dyDescent="0.25">
      <c r="A14" s="24" t="s">
        <v>54</v>
      </c>
      <c r="B14" s="22">
        <v>11</v>
      </c>
      <c r="C14" s="22">
        <v>0</v>
      </c>
      <c r="D14" s="22">
        <v>10</v>
      </c>
      <c r="E14" s="22">
        <v>22</v>
      </c>
      <c r="F14" s="22">
        <v>1</v>
      </c>
      <c r="G14" s="22">
        <v>5</v>
      </c>
      <c r="H14" s="22">
        <v>5</v>
      </c>
      <c r="I14" s="22">
        <v>4</v>
      </c>
      <c r="J14" s="22">
        <v>10</v>
      </c>
      <c r="K14" s="22">
        <v>5</v>
      </c>
      <c r="L14" s="22">
        <v>4</v>
      </c>
      <c r="M14" s="22">
        <v>6</v>
      </c>
      <c r="N14" s="22">
        <v>12</v>
      </c>
      <c r="O14" s="22">
        <v>8</v>
      </c>
      <c r="P14" s="22">
        <v>16</v>
      </c>
      <c r="Q14" s="22">
        <v>20</v>
      </c>
      <c r="R14" s="22">
        <v>23</v>
      </c>
      <c r="S14" s="22">
        <v>7</v>
      </c>
      <c r="T14" s="22">
        <v>11</v>
      </c>
      <c r="U14" s="22">
        <v>17</v>
      </c>
      <c r="V14" s="22">
        <v>9</v>
      </c>
      <c r="W14" s="22">
        <v>7</v>
      </c>
      <c r="X14" s="22">
        <v>4</v>
      </c>
      <c r="Y14" s="22">
        <v>9</v>
      </c>
      <c r="Z14" s="25">
        <v>226</v>
      </c>
      <c r="AA14" s="18"/>
    </row>
    <row r="15" spans="1:27" hidden="1" x14ac:dyDescent="0.25">
      <c r="A15" s="24" t="s">
        <v>55</v>
      </c>
      <c r="B15" s="22">
        <v>1</v>
      </c>
      <c r="C15" s="22">
        <v>0</v>
      </c>
      <c r="D15" s="22">
        <v>0</v>
      </c>
      <c r="E15" s="22">
        <v>1</v>
      </c>
      <c r="F15" s="22">
        <v>1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5">
        <v>3</v>
      </c>
      <c r="AA15" s="18"/>
    </row>
    <row r="16" spans="1:27" hidden="1" x14ac:dyDescent="0.25">
      <c r="A16" s="24" t="s">
        <v>56</v>
      </c>
      <c r="B16" s="22">
        <v>1</v>
      </c>
      <c r="C16" s="22">
        <v>0</v>
      </c>
      <c r="D16" s="22">
        <v>1</v>
      </c>
      <c r="E16" s="22">
        <v>10</v>
      </c>
      <c r="F16" s="22">
        <v>10</v>
      </c>
      <c r="G16" s="22">
        <v>1</v>
      </c>
      <c r="H16" s="22">
        <v>1</v>
      </c>
      <c r="I16" s="22">
        <v>6</v>
      </c>
      <c r="J16" s="22">
        <v>0</v>
      </c>
      <c r="K16" s="22">
        <v>6</v>
      </c>
      <c r="L16" s="22">
        <v>0</v>
      </c>
      <c r="M16" s="22">
        <v>0</v>
      </c>
      <c r="N16" s="22">
        <v>5</v>
      </c>
      <c r="O16" s="22">
        <v>1</v>
      </c>
      <c r="P16" s="22">
        <v>3</v>
      </c>
      <c r="Q16" s="22">
        <v>0</v>
      </c>
      <c r="R16" s="22">
        <v>1</v>
      </c>
      <c r="S16" s="22">
        <v>5</v>
      </c>
      <c r="T16" s="22">
        <v>6</v>
      </c>
      <c r="U16" s="22">
        <v>2</v>
      </c>
      <c r="V16" s="22">
        <v>0</v>
      </c>
      <c r="W16" s="22">
        <v>0</v>
      </c>
      <c r="X16" s="22">
        <v>1</v>
      </c>
      <c r="Y16" s="22">
        <v>7</v>
      </c>
      <c r="Z16" s="25">
        <v>67</v>
      </c>
      <c r="AA16" s="18"/>
    </row>
    <row r="17" spans="1:27" hidden="1" x14ac:dyDescent="0.25">
      <c r="A17" s="24" t="s">
        <v>57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6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5">
        <v>6</v>
      </c>
      <c r="AA17" s="18"/>
    </row>
    <row r="18" spans="1:27" hidden="1" x14ac:dyDescent="0.25">
      <c r="A18" s="24" t="s">
        <v>58</v>
      </c>
      <c r="B18" s="22">
        <v>0</v>
      </c>
      <c r="C18" s="22">
        <v>0</v>
      </c>
      <c r="D18" s="22">
        <v>0</v>
      </c>
      <c r="E18" s="22">
        <v>4</v>
      </c>
      <c r="F18" s="22">
        <v>0</v>
      </c>
      <c r="G18" s="22">
        <v>0</v>
      </c>
      <c r="H18" s="22">
        <v>0</v>
      </c>
      <c r="I18" s="22">
        <v>1</v>
      </c>
      <c r="J18" s="22">
        <v>0</v>
      </c>
      <c r="K18" s="22">
        <v>0</v>
      </c>
      <c r="L18" s="22">
        <v>1</v>
      </c>
      <c r="M18" s="22">
        <v>0</v>
      </c>
      <c r="N18" s="22">
        <v>0</v>
      </c>
      <c r="O18" s="22">
        <v>3</v>
      </c>
      <c r="P18" s="22">
        <v>3</v>
      </c>
      <c r="Q18" s="22">
        <v>1</v>
      </c>
      <c r="R18" s="22">
        <v>3</v>
      </c>
      <c r="S18" s="22">
        <v>0</v>
      </c>
      <c r="T18" s="22">
        <v>1</v>
      </c>
      <c r="U18" s="22">
        <v>0</v>
      </c>
      <c r="V18" s="22">
        <v>0</v>
      </c>
      <c r="W18" s="22">
        <v>0</v>
      </c>
      <c r="X18" s="22">
        <v>1</v>
      </c>
      <c r="Y18" s="22">
        <v>1</v>
      </c>
      <c r="Z18" s="25">
        <v>19</v>
      </c>
      <c r="AA18" s="18"/>
    </row>
    <row r="19" spans="1:27" hidden="1" x14ac:dyDescent="0.25">
      <c r="A19" s="24" t="s">
        <v>59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2</v>
      </c>
      <c r="Z19" s="25">
        <v>2</v>
      </c>
      <c r="AA19" s="18"/>
    </row>
    <row r="20" spans="1:27" hidden="1" x14ac:dyDescent="0.25">
      <c r="A20" s="24" t="s">
        <v>60</v>
      </c>
      <c r="B20" s="22">
        <v>0</v>
      </c>
      <c r="C20" s="22">
        <v>0</v>
      </c>
      <c r="D20" s="22">
        <v>0</v>
      </c>
      <c r="E20" s="22">
        <v>7</v>
      </c>
      <c r="F20" s="22">
        <v>0</v>
      </c>
      <c r="G20" s="22">
        <v>1</v>
      </c>
      <c r="H20" s="22">
        <v>0</v>
      </c>
      <c r="I20" s="22">
        <v>2</v>
      </c>
      <c r="J20" s="22">
        <v>5</v>
      </c>
      <c r="K20" s="22">
        <v>5</v>
      </c>
      <c r="L20" s="22">
        <v>7</v>
      </c>
      <c r="M20" s="22">
        <v>8</v>
      </c>
      <c r="N20" s="22">
        <v>7</v>
      </c>
      <c r="O20" s="22">
        <v>0</v>
      </c>
      <c r="P20" s="22">
        <v>16</v>
      </c>
      <c r="Q20" s="22">
        <v>0</v>
      </c>
      <c r="R20" s="22">
        <v>7</v>
      </c>
      <c r="S20" s="22">
        <v>17</v>
      </c>
      <c r="T20" s="22">
        <v>24</v>
      </c>
      <c r="U20" s="22">
        <v>5</v>
      </c>
      <c r="V20" s="22">
        <v>0</v>
      </c>
      <c r="W20" s="22">
        <v>0</v>
      </c>
      <c r="X20" s="22">
        <v>6</v>
      </c>
      <c r="Y20" s="22">
        <v>8</v>
      </c>
      <c r="Z20" s="25">
        <v>125</v>
      </c>
      <c r="AA20" s="18"/>
    </row>
    <row r="21" spans="1:27" hidden="1" x14ac:dyDescent="0.25">
      <c r="A21" s="24" t="s">
        <v>61</v>
      </c>
      <c r="B21" s="22">
        <v>23</v>
      </c>
      <c r="C21" s="22">
        <v>5</v>
      </c>
      <c r="D21" s="22">
        <v>19</v>
      </c>
      <c r="E21" s="22">
        <v>34</v>
      </c>
      <c r="F21" s="22">
        <v>21</v>
      </c>
      <c r="G21" s="22">
        <v>12</v>
      </c>
      <c r="H21" s="22">
        <v>4</v>
      </c>
      <c r="I21" s="22">
        <v>10</v>
      </c>
      <c r="J21" s="22">
        <v>11</v>
      </c>
      <c r="K21" s="22">
        <v>20</v>
      </c>
      <c r="L21" s="22">
        <v>3</v>
      </c>
      <c r="M21" s="22">
        <v>7</v>
      </c>
      <c r="N21" s="22">
        <v>9</v>
      </c>
      <c r="O21" s="22">
        <v>12</v>
      </c>
      <c r="P21" s="22">
        <v>27</v>
      </c>
      <c r="Q21" s="22">
        <v>11</v>
      </c>
      <c r="R21" s="22">
        <v>7</v>
      </c>
      <c r="S21" s="22">
        <v>15</v>
      </c>
      <c r="T21" s="22">
        <v>15</v>
      </c>
      <c r="U21" s="22">
        <v>13</v>
      </c>
      <c r="V21" s="22">
        <v>8</v>
      </c>
      <c r="W21" s="22">
        <v>14</v>
      </c>
      <c r="X21" s="22">
        <v>13</v>
      </c>
      <c r="Y21" s="22">
        <v>13</v>
      </c>
      <c r="Z21" s="25">
        <v>326</v>
      </c>
      <c r="AA21" s="18"/>
    </row>
    <row r="22" spans="1:27" hidden="1" x14ac:dyDescent="0.25">
      <c r="A22" s="24" t="s">
        <v>62</v>
      </c>
      <c r="B22" s="22">
        <v>10</v>
      </c>
      <c r="C22" s="22">
        <v>0</v>
      </c>
      <c r="D22" s="22">
        <v>0</v>
      </c>
      <c r="E22" s="22">
        <v>6</v>
      </c>
      <c r="F22" s="22">
        <v>5</v>
      </c>
      <c r="G22" s="22">
        <v>0</v>
      </c>
      <c r="H22" s="22">
        <v>3</v>
      </c>
      <c r="I22" s="22">
        <v>3</v>
      </c>
      <c r="J22" s="22">
        <v>0</v>
      </c>
      <c r="K22" s="22">
        <v>2</v>
      </c>
      <c r="L22" s="22">
        <v>2</v>
      </c>
      <c r="M22" s="22">
        <v>1</v>
      </c>
      <c r="N22" s="22">
        <v>0</v>
      </c>
      <c r="O22" s="22">
        <v>0</v>
      </c>
      <c r="P22" s="22">
        <v>8</v>
      </c>
      <c r="Q22" s="22">
        <v>1</v>
      </c>
      <c r="R22" s="22">
        <v>1</v>
      </c>
      <c r="S22" s="22">
        <v>0</v>
      </c>
      <c r="T22" s="22">
        <v>9</v>
      </c>
      <c r="U22" s="22">
        <v>0</v>
      </c>
      <c r="V22" s="22">
        <v>0</v>
      </c>
      <c r="W22" s="22">
        <v>0</v>
      </c>
      <c r="X22" s="22">
        <v>5</v>
      </c>
      <c r="Y22" s="22">
        <v>3</v>
      </c>
      <c r="Z22" s="25">
        <v>59</v>
      </c>
      <c r="AA22" s="18"/>
    </row>
    <row r="23" spans="1:27" hidden="1" x14ac:dyDescent="0.25">
      <c r="A23" s="24" t="s">
        <v>63</v>
      </c>
      <c r="B23" s="22">
        <v>6</v>
      </c>
      <c r="C23" s="22">
        <v>0</v>
      </c>
      <c r="D23" s="22">
        <v>7</v>
      </c>
      <c r="E23" s="22">
        <v>12</v>
      </c>
      <c r="F23" s="22">
        <v>4</v>
      </c>
      <c r="G23" s="22">
        <v>3</v>
      </c>
      <c r="H23" s="22">
        <v>2</v>
      </c>
      <c r="I23" s="22">
        <v>5</v>
      </c>
      <c r="J23" s="22">
        <v>0</v>
      </c>
      <c r="K23" s="22">
        <v>5</v>
      </c>
      <c r="L23" s="22">
        <v>3</v>
      </c>
      <c r="M23" s="22">
        <v>0</v>
      </c>
      <c r="N23" s="22">
        <v>0</v>
      </c>
      <c r="O23" s="22">
        <v>8</v>
      </c>
      <c r="P23" s="22">
        <v>0</v>
      </c>
      <c r="Q23" s="22">
        <v>7</v>
      </c>
      <c r="R23" s="22">
        <v>2</v>
      </c>
      <c r="S23" s="22">
        <v>4</v>
      </c>
      <c r="T23" s="22">
        <v>11</v>
      </c>
      <c r="U23" s="22">
        <v>2</v>
      </c>
      <c r="V23" s="22">
        <v>3</v>
      </c>
      <c r="W23" s="22">
        <v>5</v>
      </c>
      <c r="X23" s="22">
        <v>2</v>
      </c>
      <c r="Y23" s="22">
        <v>11</v>
      </c>
      <c r="Z23" s="25">
        <v>102</v>
      </c>
      <c r="AA23" s="18"/>
    </row>
    <row r="24" spans="1:27" hidden="1" x14ac:dyDescent="0.25">
      <c r="A24" s="24" t="s">
        <v>64</v>
      </c>
      <c r="B24" s="22">
        <v>6</v>
      </c>
      <c r="C24" s="22">
        <v>4</v>
      </c>
      <c r="D24" s="22">
        <v>7</v>
      </c>
      <c r="E24" s="22">
        <v>22</v>
      </c>
      <c r="F24" s="22">
        <v>12</v>
      </c>
      <c r="G24" s="22">
        <v>11</v>
      </c>
      <c r="H24" s="22">
        <v>0</v>
      </c>
      <c r="I24" s="22">
        <v>2</v>
      </c>
      <c r="J24" s="22">
        <v>2</v>
      </c>
      <c r="K24" s="22">
        <v>4</v>
      </c>
      <c r="L24" s="22">
        <v>6</v>
      </c>
      <c r="M24" s="22">
        <v>0</v>
      </c>
      <c r="N24" s="22">
        <v>0</v>
      </c>
      <c r="O24" s="22">
        <v>8</v>
      </c>
      <c r="P24" s="22">
        <v>0</v>
      </c>
      <c r="Q24" s="22">
        <v>7</v>
      </c>
      <c r="R24" s="22">
        <v>7</v>
      </c>
      <c r="S24" s="22">
        <v>4</v>
      </c>
      <c r="T24" s="22">
        <v>3</v>
      </c>
      <c r="U24" s="22">
        <v>7</v>
      </c>
      <c r="V24" s="22">
        <v>2</v>
      </c>
      <c r="W24" s="22">
        <v>6</v>
      </c>
      <c r="X24" s="22">
        <v>0</v>
      </c>
      <c r="Y24" s="22">
        <v>14</v>
      </c>
      <c r="Z24" s="25">
        <v>134</v>
      </c>
      <c r="AA24" s="18"/>
    </row>
    <row r="25" spans="1:27" hidden="1" x14ac:dyDescent="0.25">
      <c r="A25" s="24" t="s">
        <v>65</v>
      </c>
      <c r="B25" s="22">
        <v>0</v>
      </c>
      <c r="C25" s="22">
        <v>1</v>
      </c>
      <c r="D25" s="22">
        <v>0</v>
      </c>
      <c r="E25" s="22">
        <v>4</v>
      </c>
      <c r="F25" s="22">
        <v>0</v>
      </c>
      <c r="G25" s="22">
        <v>1</v>
      </c>
      <c r="H25" s="22">
        <v>0</v>
      </c>
      <c r="I25" s="22">
        <v>1</v>
      </c>
      <c r="J25" s="22">
        <v>0</v>
      </c>
      <c r="K25" s="22">
        <v>4</v>
      </c>
      <c r="L25" s="22">
        <v>0</v>
      </c>
      <c r="M25" s="22">
        <v>1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2</v>
      </c>
      <c r="U25" s="22">
        <v>0</v>
      </c>
      <c r="V25" s="22">
        <v>1</v>
      </c>
      <c r="W25" s="22">
        <v>0</v>
      </c>
      <c r="X25" s="22">
        <v>0</v>
      </c>
      <c r="Y25" s="22">
        <v>0</v>
      </c>
      <c r="Z25" s="25">
        <v>15</v>
      </c>
      <c r="AA25" s="18"/>
    </row>
    <row r="26" spans="1:27" hidden="1" x14ac:dyDescent="0.25">
      <c r="A26" s="24" t="s">
        <v>66</v>
      </c>
      <c r="B26" s="22">
        <v>1</v>
      </c>
      <c r="C26" s="22">
        <v>0</v>
      </c>
      <c r="D26" s="22">
        <v>4</v>
      </c>
      <c r="E26" s="22">
        <v>13</v>
      </c>
      <c r="F26" s="22">
        <v>0</v>
      </c>
      <c r="G26" s="22">
        <v>3</v>
      </c>
      <c r="H26" s="22">
        <v>0</v>
      </c>
      <c r="I26" s="22">
        <v>3</v>
      </c>
      <c r="J26" s="22">
        <v>0</v>
      </c>
      <c r="K26" s="22">
        <v>2</v>
      </c>
      <c r="L26" s="22">
        <v>0</v>
      </c>
      <c r="M26" s="22">
        <v>0</v>
      </c>
      <c r="N26" s="22">
        <v>0</v>
      </c>
      <c r="O26" s="22">
        <v>21</v>
      </c>
      <c r="P26" s="22">
        <v>0</v>
      </c>
      <c r="Q26" s="22">
        <v>3</v>
      </c>
      <c r="R26" s="22">
        <v>0</v>
      </c>
      <c r="S26" s="22">
        <v>16</v>
      </c>
      <c r="T26" s="22">
        <v>1</v>
      </c>
      <c r="U26" s="22">
        <v>2</v>
      </c>
      <c r="V26" s="22">
        <v>0</v>
      </c>
      <c r="W26" s="22">
        <v>0</v>
      </c>
      <c r="X26" s="22">
        <v>3</v>
      </c>
      <c r="Y26" s="22">
        <v>10</v>
      </c>
      <c r="Z26" s="25">
        <v>82</v>
      </c>
      <c r="AA26" s="18"/>
    </row>
    <row r="27" spans="1:27" hidden="1" x14ac:dyDescent="0.25">
      <c r="A27" s="24" t="s">
        <v>67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3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5">
        <v>3</v>
      </c>
      <c r="AA27" s="18"/>
    </row>
    <row r="28" spans="1:27" hidden="1" x14ac:dyDescent="0.25">
      <c r="A28" s="24" t="s">
        <v>68</v>
      </c>
      <c r="B28" s="22">
        <v>8</v>
      </c>
      <c r="C28" s="22">
        <v>0</v>
      </c>
      <c r="D28" s="22">
        <v>8</v>
      </c>
      <c r="E28" s="22">
        <v>14</v>
      </c>
      <c r="F28" s="22">
        <v>18</v>
      </c>
      <c r="G28" s="22">
        <v>3</v>
      </c>
      <c r="H28" s="22">
        <v>0</v>
      </c>
      <c r="I28" s="22">
        <v>6</v>
      </c>
      <c r="J28" s="22">
        <v>7</v>
      </c>
      <c r="K28" s="22">
        <v>5</v>
      </c>
      <c r="L28" s="22">
        <v>1</v>
      </c>
      <c r="M28" s="22">
        <v>0</v>
      </c>
      <c r="N28" s="22">
        <v>1</v>
      </c>
      <c r="O28" s="22">
        <v>4</v>
      </c>
      <c r="P28" s="22">
        <v>12</v>
      </c>
      <c r="Q28" s="22">
        <v>1</v>
      </c>
      <c r="R28" s="22">
        <v>7</v>
      </c>
      <c r="S28" s="22">
        <v>3</v>
      </c>
      <c r="T28" s="22">
        <v>14</v>
      </c>
      <c r="U28" s="22">
        <v>0</v>
      </c>
      <c r="V28" s="22">
        <v>1</v>
      </c>
      <c r="W28" s="22">
        <v>2</v>
      </c>
      <c r="X28" s="22">
        <v>1</v>
      </c>
      <c r="Y28" s="22">
        <v>14</v>
      </c>
      <c r="Z28" s="25">
        <v>130</v>
      </c>
      <c r="AA28" s="18"/>
    </row>
    <row r="29" spans="1:27" hidden="1" x14ac:dyDescent="0.25">
      <c r="A29" s="24" t="s">
        <v>69</v>
      </c>
      <c r="B29" s="22">
        <v>45</v>
      </c>
      <c r="C29" s="22">
        <v>13</v>
      </c>
      <c r="D29" s="22">
        <v>28</v>
      </c>
      <c r="E29" s="22">
        <v>61</v>
      </c>
      <c r="F29" s="22">
        <v>36</v>
      </c>
      <c r="G29" s="22">
        <v>20</v>
      </c>
      <c r="H29" s="22">
        <v>23</v>
      </c>
      <c r="I29" s="22">
        <v>33</v>
      </c>
      <c r="J29" s="22">
        <v>18</v>
      </c>
      <c r="K29" s="22">
        <v>22</v>
      </c>
      <c r="L29" s="22">
        <v>18</v>
      </c>
      <c r="M29" s="22">
        <v>18</v>
      </c>
      <c r="N29" s="22">
        <v>35</v>
      </c>
      <c r="O29" s="22">
        <v>20</v>
      </c>
      <c r="P29" s="22">
        <v>34</v>
      </c>
      <c r="Q29" s="22">
        <v>23</v>
      </c>
      <c r="R29" s="22">
        <v>28</v>
      </c>
      <c r="S29" s="22">
        <v>17</v>
      </c>
      <c r="T29" s="22">
        <v>23</v>
      </c>
      <c r="U29" s="22">
        <v>14</v>
      </c>
      <c r="V29" s="22">
        <v>13</v>
      </c>
      <c r="W29" s="22">
        <v>11</v>
      </c>
      <c r="X29" s="22">
        <v>18</v>
      </c>
      <c r="Y29" s="22">
        <v>16</v>
      </c>
      <c r="Z29" s="25">
        <v>587</v>
      </c>
      <c r="AA29" s="18"/>
    </row>
    <row r="30" spans="1:27" hidden="1" x14ac:dyDescent="0.25">
      <c r="A30" s="24" t="s">
        <v>70</v>
      </c>
      <c r="B30" s="22">
        <v>6</v>
      </c>
      <c r="C30" s="22">
        <v>0</v>
      </c>
      <c r="D30" s="22">
        <v>0</v>
      </c>
      <c r="E30" s="22">
        <v>14</v>
      </c>
      <c r="F30" s="22">
        <v>2</v>
      </c>
      <c r="G30" s="22">
        <v>2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2</v>
      </c>
      <c r="P30" s="22">
        <v>9</v>
      </c>
      <c r="Q30" s="22">
        <v>5</v>
      </c>
      <c r="R30" s="22">
        <v>4</v>
      </c>
      <c r="S30" s="22">
        <v>0</v>
      </c>
      <c r="T30" s="22">
        <v>2</v>
      </c>
      <c r="U30" s="22">
        <v>2</v>
      </c>
      <c r="V30" s="22">
        <v>1</v>
      </c>
      <c r="W30" s="22">
        <v>0</v>
      </c>
      <c r="X30" s="22">
        <v>0</v>
      </c>
      <c r="Y30" s="22">
        <v>0</v>
      </c>
      <c r="Z30" s="25">
        <v>49</v>
      </c>
      <c r="AA30" s="18"/>
    </row>
    <row r="31" spans="1:27" hidden="1" x14ac:dyDescent="0.25">
      <c r="A31" s="24" t="s">
        <v>71</v>
      </c>
      <c r="B31" s="22">
        <v>0</v>
      </c>
      <c r="C31" s="22">
        <v>0</v>
      </c>
      <c r="D31" s="22">
        <v>0</v>
      </c>
      <c r="E31" s="22">
        <v>0</v>
      </c>
      <c r="F31" s="22">
        <v>4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3</v>
      </c>
      <c r="V31" s="22">
        <v>0</v>
      </c>
      <c r="W31" s="22">
        <v>0</v>
      </c>
      <c r="X31" s="22">
        <v>0</v>
      </c>
      <c r="Y31" s="22">
        <v>0</v>
      </c>
      <c r="Z31" s="25">
        <v>7</v>
      </c>
      <c r="AA31" s="18"/>
    </row>
    <row r="32" spans="1:27" hidden="1" x14ac:dyDescent="0.25">
      <c r="A32" s="24" t="s">
        <v>72</v>
      </c>
      <c r="B32" s="22">
        <v>0</v>
      </c>
      <c r="C32" s="22">
        <v>0</v>
      </c>
      <c r="D32" s="22">
        <v>0</v>
      </c>
      <c r="E32" s="22">
        <v>9</v>
      </c>
      <c r="F32" s="22">
        <v>0</v>
      </c>
      <c r="G32" s="22">
        <v>1</v>
      </c>
      <c r="H32" s="22">
        <v>0</v>
      </c>
      <c r="I32" s="22">
        <v>8</v>
      </c>
      <c r="J32" s="22">
        <v>0</v>
      </c>
      <c r="K32" s="22">
        <v>2</v>
      </c>
      <c r="L32" s="22">
        <v>0</v>
      </c>
      <c r="M32" s="22">
        <v>1</v>
      </c>
      <c r="N32" s="22">
        <v>0</v>
      </c>
      <c r="O32" s="22">
        <v>13</v>
      </c>
      <c r="P32" s="22">
        <v>0</v>
      </c>
      <c r="Q32" s="22">
        <v>3</v>
      </c>
      <c r="R32" s="22">
        <v>2</v>
      </c>
      <c r="S32" s="22">
        <v>4</v>
      </c>
      <c r="T32" s="22">
        <v>9</v>
      </c>
      <c r="U32" s="22">
        <v>0</v>
      </c>
      <c r="V32" s="22">
        <v>2</v>
      </c>
      <c r="W32" s="22">
        <v>0</v>
      </c>
      <c r="X32" s="22">
        <v>0</v>
      </c>
      <c r="Y32" s="22">
        <v>8</v>
      </c>
      <c r="Z32" s="25">
        <v>62</v>
      </c>
      <c r="AA32" s="18"/>
    </row>
    <row r="33" spans="1:27" hidden="1" x14ac:dyDescent="0.25">
      <c r="A33" s="24" t="s">
        <v>73</v>
      </c>
      <c r="B33" s="22">
        <v>14</v>
      </c>
      <c r="C33" s="22">
        <v>4</v>
      </c>
      <c r="D33" s="22">
        <v>9</v>
      </c>
      <c r="E33" s="22">
        <v>22</v>
      </c>
      <c r="F33" s="22">
        <v>18</v>
      </c>
      <c r="G33" s="22">
        <v>8</v>
      </c>
      <c r="H33" s="22">
        <v>3</v>
      </c>
      <c r="I33" s="22">
        <v>17</v>
      </c>
      <c r="J33" s="22">
        <v>6</v>
      </c>
      <c r="K33" s="22">
        <v>5</v>
      </c>
      <c r="L33" s="22">
        <v>8</v>
      </c>
      <c r="M33" s="22">
        <v>7</v>
      </c>
      <c r="N33" s="22">
        <v>13</v>
      </c>
      <c r="O33" s="22">
        <v>1</v>
      </c>
      <c r="P33" s="22">
        <v>9</v>
      </c>
      <c r="Q33" s="22">
        <v>2</v>
      </c>
      <c r="R33" s="22">
        <v>0</v>
      </c>
      <c r="S33" s="22">
        <v>10</v>
      </c>
      <c r="T33" s="22">
        <v>16</v>
      </c>
      <c r="U33" s="22">
        <v>0</v>
      </c>
      <c r="V33" s="22">
        <v>2</v>
      </c>
      <c r="W33" s="22">
        <v>4</v>
      </c>
      <c r="X33" s="22">
        <v>5</v>
      </c>
      <c r="Y33" s="22">
        <v>0</v>
      </c>
      <c r="Z33" s="25">
        <v>183</v>
      </c>
      <c r="AA33" s="18"/>
    </row>
    <row r="34" spans="1:27" hidden="1" x14ac:dyDescent="0.25">
      <c r="A34" s="32" t="s">
        <v>75</v>
      </c>
      <c r="B34" s="33">
        <v>333</v>
      </c>
      <c r="C34" s="34">
        <v>64</v>
      </c>
      <c r="D34" s="34">
        <v>158</v>
      </c>
      <c r="E34" s="34">
        <v>501</v>
      </c>
      <c r="F34" s="34">
        <v>282</v>
      </c>
      <c r="G34" s="34">
        <v>132</v>
      </c>
      <c r="H34" s="34">
        <v>100</v>
      </c>
      <c r="I34" s="34">
        <v>226</v>
      </c>
      <c r="J34" s="34">
        <v>122</v>
      </c>
      <c r="K34" s="34">
        <v>200</v>
      </c>
      <c r="L34" s="34">
        <v>149</v>
      </c>
      <c r="M34" s="34">
        <v>125</v>
      </c>
      <c r="N34" s="34">
        <v>204</v>
      </c>
      <c r="O34" s="34">
        <v>198</v>
      </c>
      <c r="P34" s="34">
        <v>275</v>
      </c>
      <c r="Q34" s="34">
        <v>155</v>
      </c>
      <c r="R34" s="34">
        <v>196</v>
      </c>
      <c r="S34" s="34">
        <v>204</v>
      </c>
      <c r="T34" s="34">
        <v>346</v>
      </c>
      <c r="U34" s="34">
        <v>125</v>
      </c>
      <c r="V34" s="34">
        <v>91</v>
      </c>
      <c r="W34" s="34">
        <v>109</v>
      </c>
      <c r="X34" s="34">
        <v>120</v>
      </c>
      <c r="Y34" s="34">
        <v>261</v>
      </c>
      <c r="Z34" s="35">
        <v>4676</v>
      </c>
      <c r="AA34" s="18"/>
    </row>
    <row r="35" spans="1:27" x14ac:dyDescent="0.25">
      <c r="A35" s="36" t="s">
        <v>78</v>
      </c>
      <c r="B35" s="37">
        <f>COUNTIF(B4:B33,"&gt;="&amp;'Vários Misto'!$B$1)</f>
        <v>17</v>
      </c>
      <c r="C35" s="37">
        <f>COUNTIF(C4:C33,"&gt;="&amp;'Vários Misto'!$B$1)</f>
        <v>6</v>
      </c>
      <c r="D35" s="37">
        <f>COUNTIF(D4:D33,"&gt;="&amp;'Vários Misto'!$B$1)</f>
        <v>14</v>
      </c>
      <c r="E35" s="37">
        <f>COUNTIF(E4:E33,"&gt;="&amp;'Vários Misto'!$B$1)</f>
        <v>24</v>
      </c>
      <c r="F35" s="37">
        <f>COUNTIF(F4:F33,"&gt;="&amp;'Vários Misto'!$B$1)</f>
        <v>16</v>
      </c>
      <c r="G35" s="37">
        <f>COUNTIF(G4:G33,"&gt;="&amp;'Vários Misto'!$B$1)</f>
        <v>13</v>
      </c>
      <c r="H35" s="37">
        <f>COUNTIF(H4:H33,"&gt;="&amp;'Vários Misto'!$B$1)</f>
        <v>9</v>
      </c>
      <c r="I35" s="37">
        <f>COUNTIF(I4:I33,"&gt;="&amp;'Vários Misto'!$B$1)</f>
        <v>17</v>
      </c>
      <c r="J35" s="37">
        <f>COUNTIF(J4:J33,"&gt;="&amp;'Vários Misto'!$B$1)</f>
        <v>11</v>
      </c>
      <c r="K35" s="37">
        <f>COUNTIF(K4:K33,"&gt;="&amp;'Vários Misto'!$B$1)</f>
        <v>16</v>
      </c>
      <c r="L35" s="37">
        <f>COUNTIF(L4:L33,"&gt;="&amp;'Vários Misto'!$B$1)</f>
        <v>13</v>
      </c>
      <c r="M35" s="37">
        <f>COUNTIF(M4:M33,"&gt;="&amp;'Vários Misto'!$B$1)</f>
        <v>11</v>
      </c>
      <c r="N35" s="37">
        <f>COUNTIF(N4:N33,"&gt;="&amp;'Vários Misto'!$B$1)</f>
        <v>13</v>
      </c>
      <c r="O35" s="37">
        <f>COUNTIF(O4:O33,"&gt;="&amp;'Vários Misto'!$B$1)</f>
        <v>17</v>
      </c>
      <c r="P35" s="37">
        <f>COUNTIF(P4:P33,"&gt;="&amp;'Vários Misto'!$B$1)</f>
        <v>18</v>
      </c>
      <c r="Q35" s="37">
        <f>COUNTIF(Q4:Q33,"&gt;="&amp;'Vários Misto'!$B$1)</f>
        <v>12</v>
      </c>
      <c r="R35" s="37">
        <f>COUNTIF(R4:R33,"&gt;="&amp;'Vários Misto'!$B$1)</f>
        <v>14</v>
      </c>
      <c r="S35" s="37">
        <f>COUNTIF(S4:S33,"&gt;="&amp;'Vários Misto'!$B$1)</f>
        <v>16</v>
      </c>
      <c r="T35" s="37">
        <f>COUNTIF(T4:T33,"&gt;="&amp;'Vários Misto'!$B$1)</f>
        <v>20</v>
      </c>
      <c r="U35" s="37">
        <f>COUNTIF(U4:U33,"&gt;="&amp;'Vários Misto'!$B$1)</f>
        <v>10</v>
      </c>
      <c r="V35" s="37">
        <f>COUNTIF(V4:V33,"&gt;="&amp;'Vários Misto'!$B$1)</f>
        <v>9</v>
      </c>
      <c r="W35" s="37">
        <f>COUNTIF(W4:W33,"&gt;="&amp;'Vários Misto'!$B$1)</f>
        <v>12</v>
      </c>
      <c r="X35" s="37">
        <f>COUNTIF(X4:X33,"&gt;="&amp;'Vários Misto'!$B$1)</f>
        <v>11</v>
      </c>
      <c r="Y35" s="37">
        <f>COUNTIF(Y4:Y33,"&gt;="&amp;'Vários Misto'!$B$1)</f>
        <v>18</v>
      </c>
      <c r="Z35" s="38">
        <f>SUM(B35:Y35)</f>
        <v>337</v>
      </c>
    </row>
    <row r="36" spans="1:27" x14ac:dyDescent="0.25">
      <c r="A36" s="36" t="s">
        <v>77</v>
      </c>
      <c r="B36" s="37">
        <f>Escalões!W7</f>
        <v>19</v>
      </c>
      <c r="C36" s="37">
        <f>Escalões!W11</f>
        <v>9</v>
      </c>
      <c r="D36" s="37">
        <f>Escalões!W14</f>
        <v>5</v>
      </c>
      <c r="E36" s="37">
        <f>Escalões!W17</f>
        <v>15</v>
      </c>
      <c r="F36" s="37">
        <f>Escalões!W21</f>
        <v>15</v>
      </c>
      <c r="G36" s="37">
        <f>Escalões!W25</f>
        <v>11</v>
      </c>
      <c r="H36" s="37">
        <f>Escalões!W28</f>
        <v>10</v>
      </c>
      <c r="I36" s="37">
        <f>Escalões!W32</f>
        <v>10</v>
      </c>
      <c r="J36" s="37">
        <f>Escalões!W37</f>
        <v>6</v>
      </c>
      <c r="K36" s="37">
        <f>Escalões!W41</f>
        <v>10</v>
      </c>
      <c r="L36" s="37">
        <f>Escalões!W45</f>
        <v>9</v>
      </c>
      <c r="M36" s="37">
        <f>Escalões!W49</f>
        <v>11</v>
      </c>
      <c r="N36" s="37">
        <f>Escalões!W52</f>
        <v>11</v>
      </c>
      <c r="O36" s="37">
        <f>Escalões!W57</f>
        <v>13</v>
      </c>
      <c r="P36" s="37">
        <f>Escalões!W62</f>
        <v>14</v>
      </c>
      <c r="Q36" s="37">
        <f>Escalões!W66</f>
        <v>18</v>
      </c>
      <c r="R36" s="37">
        <f>Escalões!W71</f>
        <v>19</v>
      </c>
      <c r="S36" s="37">
        <f>Escalões!W76</f>
        <v>12</v>
      </c>
      <c r="T36" s="37">
        <f>Escalões!W80</f>
        <v>19</v>
      </c>
      <c r="U36" s="37">
        <f>Escalões!W85</f>
        <v>11</v>
      </c>
      <c r="V36" s="37">
        <f>Escalões!W89</f>
        <v>6</v>
      </c>
      <c r="W36" s="37">
        <f>Escalões!W93</f>
        <v>6</v>
      </c>
      <c r="X36" s="37">
        <f>Escalões!W97</f>
        <v>9</v>
      </c>
      <c r="Y36" s="37">
        <f>Escalões!W100</f>
        <v>7</v>
      </c>
      <c r="Z36" s="38">
        <f>SUM(B36:Y36)</f>
        <v>275</v>
      </c>
    </row>
    <row r="37" spans="1:27" x14ac:dyDescent="0.25">
      <c r="A37" s="39" t="s">
        <v>79</v>
      </c>
      <c r="B37" s="40">
        <f t="shared" ref="B37:X37" si="0">B35+B36</f>
        <v>36</v>
      </c>
      <c r="C37" s="40">
        <f t="shared" si="0"/>
        <v>15</v>
      </c>
      <c r="D37" s="40">
        <f t="shared" si="0"/>
        <v>19</v>
      </c>
      <c r="E37" s="40">
        <f t="shared" si="0"/>
        <v>39</v>
      </c>
      <c r="F37" s="40">
        <f t="shared" si="0"/>
        <v>31</v>
      </c>
      <c r="G37" s="40">
        <f t="shared" si="0"/>
        <v>24</v>
      </c>
      <c r="H37" s="40">
        <f t="shared" si="0"/>
        <v>19</v>
      </c>
      <c r="I37" s="40">
        <f t="shared" si="0"/>
        <v>27</v>
      </c>
      <c r="J37" s="40">
        <f t="shared" si="0"/>
        <v>17</v>
      </c>
      <c r="K37" s="40">
        <f t="shared" si="0"/>
        <v>26</v>
      </c>
      <c r="L37" s="40">
        <f t="shared" si="0"/>
        <v>22</v>
      </c>
      <c r="M37" s="40">
        <f t="shared" si="0"/>
        <v>22</v>
      </c>
      <c r="N37" s="40">
        <f t="shared" si="0"/>
        <v>24</v>
      </c>
      <c r="O37" s="40">
        <f t="shared" si="0"/>
        <v>30</v>
      </c>
      <c r="P37" s="40">
        <f t="shared" si="0"/>
        <v>32</v>
      </c>
      <c r="Q37" s="40">
        <f t="shared" si="0"/>
        <v>30</v>
      </c>
      <c r="R37" s="40">
        <f t="shared" si="0"/>
        <v>33</v>
      </c>
      <c r="S37" s="40">
        <f t="shared" si="0"/>
        <v>28</v>
      </c>
      <c r="T37" s="40">
        <f t="shared" si="0"/>
        <v>39</v>
      </c>
      <c r="U37" s="40">
        <f t="shared" si="0"/>
        <v>21</v>
      </c>
      <c r="V37" s="40">
        <f t="shared" si="0"/>
        <v>15</v>
      </c>
      <c r="W37" s="40">
        <f t="shared" si="0"/>
        <v>18</v>
      </c>
      <c r="X37" s="40">
        <f t="shared" si="0"/>
        <v>20</v>
      </c>
      <c r="Y37" s="40">
        <f>Y35+Y36</f>
        <v>25</v>
      </c>
      <c r="Z37" s="40">
        <f>SUM(B37:Y37)</f>
        <v>612</v>
      </c>
    </row>
  </sheetData>
  <conditionalFormatting sqref="B4:Y33">
    <cfRule type="cellIs" dxfId="0" priority="1" operator="greaterThan">
      <formula>$B$1-1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Escalões</vt:lpstr>
      <vt:lpstr>Vários Misto</vt:lpstr>
      <vt:lpstr>Resumo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Félix Romero</dc:creator>
  <cp:lastModifiedBy>José Carvalho (DGE)</cp:lastModifiedBy>
  <dcterms:created xsi:type="dcterms:W3CDTF">2015-06-05T18:19:34Z</dcterms:created>
  <dcterms:modified xsi:type="dcterms:W3CDTF">2023-07-03T18:19:02Z</dcterms:modified>
</cp:coreProperties>
</file>